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868" activeTab="0"/>
  </bookViews>
  <sheets>
    <sheet name="Introduction" sheetId="1" r:id="rId1"/>
    <sheet name="Pregnant Women Participating" sheetId="2" r:id="rId2"/>
    <sheet name="Women Fully Breastfeeding" sheetId="3" r:id="rId3"/>
    <sheet name="Women Partially Breastfeeding" sheetId="4" r:id="rId4"/>
    <sheet name="Total Breastfeeding Women" sheetId="5" r:id="rId5"/>
    <sheet name="Postpartum Women Participating" sheetId="6" r:id="rId6"/>
    <sheet name="Total Women" sheetId="7" r:id="rId7"/>
    <sheet name="Infants Fully Breastfed" sheetId="8" r:id="rId8"/>
    <sheet name="Infants Partially Breastfed" sheetId="9" r:id="rId9"/>
    <sheet name="Infants Fully Formula-fed" sheetId="10" r:id="rId10"/>
    <sheet name="Total Infants" sheetId="11" r:id="rId11"/>
    <sheet name="Children Participating" sheetId="12" r:id="rId12"/>
    <sheet name="Total Number of Participants" sheetId="13" r:id="rId13"/>
    <sheet name="Average Food Cost Per Person" sheetId="14" r:id="rId14"/>
    <sheet name="Food Costs" sheetId="15" r:id="rId15"/>
    <sheet name="Rebates Received" sheetId="16" r:id="rId16"/>
    <sheet name="Nut. Services &amp; Admin. Costs" sheetId="17" r:id="rId17"/>
  </sheets>
  <definedNames>
    <definedName name="_xlnm.Print_Titles" localSheetId="13">'Average Food Cost Per Person'!$1:$5</definedName>
    <definedName name="_xlnm.Print_Titles" localSheetId="11">'Children Participating'!$1:$5</definedName>
    <definedName name="_xlnm.Print_Titles" localSheetId="14">'Food Costs'!$1:$5</definedName>
    <definedName name="_xlnm.Print_Titles" localSheetId="16">'Nut. Services &amp; Admin. Costs'!$1:$5</definedName>
    <definedName name="_xlnm.Print_Titles" localSheetId="5">'Postpartum Women Participating'!$1:$5</definedName>
    <definedName name="_xlnm.Print_Titles" localSheetId="1">'Pregnant Women Participating'!$1:$5</definedName>
    <definedName name="_xlnm.Print_Titles" localSheetId="15">'Rebates Received'!$1:$5</definedName>
    <definedName name="_xlnm.Print_Titles" localSheetId="4">'Total Breastfeeding Women'!$1:$5</definedName>
    <definedName name="_xlnm.Print_Titles" localSheetId="10">'Total Infants'!$1:$5</definedName>
    <definedName name="_xlnm.Print_Titles" localSheetId="12">'Total Number of Participants'!$1:$5</definedName>
    <definedName name="_xlnm.Print_Titles" localSheetId="6">'Total Women'!$1:$5</definedName>
  </definedNames>
  <calcPr fullCalcOnLoad="1"/>
</workbook>
</file>

<file path=xl/sharedStrings.xml><?xml version="1.0" encoding="utf-8"?>
<sst xmlns="http://schemas.openxmlformats.org/spreadsheetml/2006/main" count="188" uniqueCount="145">
  <si>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</si>
  <si>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</si>
  <si>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</si>
  <si>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</si>
  <si>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</si>
  <si>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</si>
  <si>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</si>
  <si>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</si>
  <si>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</si>
  <si>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</si>
  <si>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</si>
  <si>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</si>
  <si>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</si>
  <si>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</si>
  <si>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</si>
  <si>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     Pregnant Women </t>
  </si>
  <si>
    <t xml:space="preserve">     Postpartum Women </t>
  </si>
  <si>
    <t xml:space="preserve">     Total Women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</si>
  <si>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</si>
  <si>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</si>
  <si>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</si>
  <si>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</si>
  <si>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</si>
  <si>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</si>
  <si>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</si>
  <si>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 xml:space="preserve">currently 90 WIC State agencies:  the 50 geographic states, the District of Columbia, Puerto Rico, </t>
  </si>
  <si>
    <t xml:space="preserve">Guam, the Virgin Islands, American Samoa, Northern Marianas, and 34 Indian tribal organizations (ITO's).  </t>
  </si>
  <si>
    <t xml:space="preserve">     Rebates</t>
  </si>
  <si>
    <t xml:space="preserve">     Infants Fully Breastfed</t>
  </si>
  <si>
    <t xml:space="preserve">     Infants Partially Breastfed</t>
  </si>
  <si>
    <t xml:space="preserve">     Infants Fully Formula-fed</t>
  </si>
  <si>
    <t>WIC PROGRAM -- Infants Fully Breastfed</t>
  </si>
  <si>
    <t>WIC PROGRAM -- Infants Partially Breastfed</t>
  </si>
  <si>
    <t>WIC PROGRAM -- Infants Fully Formula-fed</t>
  </si>
  <si>
    <t>Sixteen spreadsheets are included in the following order:</t>
  </si>
  <si>
    <t>WIC PROGRAM -- Women Partially Breastfeeding</t>
  </si>
  <si>
    <t>WIC PROGRAM -- Women Fully Breastfeeding</t>
  </si>
  <si>
    <t xml:space="preserve">     Women Fully Breastfeeding</t>
  </si>
  <si>
    <t xml:space="preserve">     Women Partially Breastfeeding</t>
  </si>
  <si>
    <t xml:space="preserve">     Total Breastfeeding Women (includes fully breastfeeding and partially breastfeeding) </t>
  </si>
  <si>
    <t xml:space="preserve">     Total Infants </t>
  </si>
  <si>
    <t>WIC PROGRAM -- REBATES RECEIVED</t>
  </si>
  <si>
    <t>FISCAL YEAR 2013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</si>
  <si>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</si>
  <si>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</si>
  <si>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</si>
  <si>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</si>
  <si>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</si>
  <si>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</si>
  <si>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</si>
  <si>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</si>
  <si>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</si>
  <si>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</si>
  <si>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</si>
  <si>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</si>
  <si>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</si>
  <si>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</si>
  <si>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</si>
  <si>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</si>
  <si>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</si>
  <si>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</si>
  <si>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</si>
  <si>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</si>
  <si>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</si>
  <si>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</si>
  <si>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</si>
  <si>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</si>
  <si>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</si>
  <si>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</si>
  <si>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</si>
  <si>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</si>
  <si>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</si>
  <si>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</si>
  <si>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</si>
  <si>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</si>
  <si>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</si>
  <si>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</si>
  <si>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</si>
  <si>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</si>
  <si>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</si>
  <si>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</si>
  <si>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</si>
  <si>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</si>
  <si>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</si>
  <si>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</si>
  <si>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</si>
  <si>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</si>
  <si>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</si>
  <si>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</si>
  <si>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</si>
  <si>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</si>
  <si>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</si>
  <si>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</si>
  <si>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</si>
  <si>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</si>
  <si>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</si>
  <si>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</si>
  <si>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</si>
  <si>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</si>
  <si>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</si>
  <si>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</si>
  <si>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</si>
  <si>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</si>
  <si>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</si>
  <si>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</si>
  <si>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</si>
  <si>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</si>
  <si>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</si>
  <si>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</si>
  <si>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</si>
  <si>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</si>
  <si>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</si>
  <si>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</si>
  <si>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</si>
  <si>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</si>
  <si>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</si>
  <si>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</si>
  <si>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</si>
  <si>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</si>
  <si>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</si>
  <si>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</si>
  <si>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</si>
  <si>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</si>
  <si>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</si>
  <si>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</si>
  <si>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</si>
  <si>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</si>
  <si>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</si>
  <si>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</si>
  <si>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</si>
  <si>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</si>
  <si>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</si>
  <si>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</si>
  <si>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</si>
  <si>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</si>
  <si>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</si>
  <si>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</si>
  <si>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</si>
  <si>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</si>
  <si>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</si>
  <si>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</si>
  <si>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October-September</t>
  </si>
  <si>
    <t>This month's release provides data for October through September of FY 2013.  They are preliminary and</t>
  </si>
  <si>
    <t>are subject to revision.  Data as of December 07, 2018</t>
  </si>
  <si>
    <t>Data as of December 07,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</si>
</sst>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dd\,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/>
    </xf>
    <xf numFmtId="0" fontId="4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left" vertical="top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19" xfId="0" applyNumberFormat="1" applyFont="1" applyFill="1" applyBorder="1" applyAlignment="1">
      <alignment horizontal="left" vertical="top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4" fillId="0" borderId="15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3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3" xfId="0" applyNumberFormat="1" applyFont="1" applyFill="1" applyBorder="1" applyAlignment="1">
      <alignment horizontal="right" vertical="center"/>
    </xf>
    <xf numFmtId="164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top"/>
    </xf>
    <xf numFmtId="3" fontId="4" fillId="33" borderId="17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4" fillId="33" borderId="15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5" fillId="33" borderId="11" xfId="0" applyFont="1" applyFill="1" applyBorder="1" applyAlignment="1">
      <alignment/>
    </xf>
    <xf numFmtId="3" fontId="3" fillId="33" borderId="19" xfId="0" applyNumberFormat="1" applyFont="1" applyFill="1" applyBorder="1" applyAlignment="1">
      <alignment horizontal="left" vertical="top"/>
    </xf>
    <xf numFmtId="3" fontId="3" fillId="33" borderId="20" xfId="0" applyNumberFormat="1" applyFont="1" applyFill="1" applyBorder="1" applyAlignment="1">
      <alignment horizontal="right" vertical="top"/>
    </xf>
    <xf numFmtId="3" fontId="3" fillId="33" borderId="21" xfId="0" applyNumberFormat="1" applyFont="1" applyFill="1" applyBorder="1" applyAlignment="1">
      <alignment horizontal="right" vertical="top"/>
    </xf>
    <xf numFmtId="3" fontId="3" fillId="33" borderId="19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92" t="s">
        <v>13</v>
      </c>
      <c r="B1" s="92"/>
      <c r="C1" s="92"/>
      <c r="D1" s="92"/>
      <c r="E1" s="92"/>
      <c r="F1" s="92"/>
      <c r="G1" s="92"/>
      <c r="H1" s="92"/>
    </row>
    <row r="3" ht="12.75">
      <c r="A3" t="s">
        <v>14</v>
      </c>
    </row>
    <row r="4" ht="12.75">
      <c r="A4" t="s">
        <v>25</v>
      </c>
    </row>
    <row r="5" ht="12.75">
      <c r="A5" t="s">
        <v>26</v>
      </c>
    </row>
    <row r="7" ht="12.75">
      <c r="A7" t="s">
        <v>34</v>
      </c>
    </row>
    <row r="8" ht="12.75">
      <c r="A8" t="s">
        <v>15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16</v>
      </c>
    </row>
    <row r="13" ht="12.75">
      <c r="A13" t="s">
        <v>17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40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27</v>
      </c>
    </row>
    <row r="23" ht="12.75">
      <c r="A23" t="s">
        <v>22</v>
      </c>
    </row>
    <row r="25" ht="12.75">
      <c r="A25" t="s">
        <v>142</v>
      </c>
    </row>
    <row r="26" ht="12.75">
      <c r="A26" s="93" t="s">
        <v>143</v>
      </c>
    </row>
  </sheetData>
  <sheetProtection/>
  <mergeCells count="1">
    <mergeCell ref="A1:H1"/>
  </mergeCells>
  <printOptions/>
  <pageMargins left="0.5" right="0.5" top="0.5" bottom="0.5" header="0.5" footer="0.3"/>
  <pageSetup fitToHeight="1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41183</v>
      </c>
      <c r="C5" s="69">
        <f>DATE(RIGHT(A2,4)-1,11,1)</f>
        <v>41214</v>
      </c>
      <c r="D5" s="69">
        <f>DATE(RIGHT(A2,4)-1,12,1)</f>
        <v>41244</v>
      </c>
      <c r="E5" s="69">
        <f>DATE(RIGHT(A2,4),1,1)</f>
        <v>41275</v>
      </c>
      <c r="F5" s="69">
        <f>DATE(RIGHT(A2,4),2,1)</f>
        <v>41306</v>
      </c>
      <c r="G5" s="69">
        <f>DATE(RIGHT(A2,4),3,1)</f>
        <v>41334</v>
      </c>
      <c r="H5" s="69">
        <f>DATE(RIGHT(A2,4),4,1)</f>
        <v>41365</v>
      </c>
      <c r="I5" s="69">
        <f>DATE(RIGHT(A2,4),5,1)</f>
        <v>41395</v>
      </c>
      <c r="J5" s="69">
        <f>DATE(RIGHT(A2,4),6,1)</f>
        <v>41426</v>
      </c>
      <c r="K5" s="69">
        <f>DATE(RIGHT(A2,4),7,1)</f>
        <v>41456</v>
      </c>
      <c r="L5" s="69">
        <f>DATE(RIGHT(A2,4),8,1)</f>
        <v>41487</v>
      </c>
      <c r="M5" s="69">
        <f>DATE(RIGHT(A2,4),9,1)</f>
        <v>41518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9933</v>
      </c>
      <c r="C6" s="74">
        <v>9932</v>
      </c>
      <c r="D6" s="74">
        <v>9727</v>
      </c>
      <c r="E6" s="74">
        <v>9976</v>
      </c>
      <c r="F6" s="74">
        <v>9636</v>
      </c>
      <c r="G6" s="74">
        <v>9649</v>
      </c>
      <c r="H6" s="74">
        <v>9724</v>
      </c>
      <c r="I6" s="74">
        <v>9845</v>
      </c>
      <c r="J6" s="74">
        <v>9577</v>
      </c>
      <c r="K6" s="74">
        <v>9741</v>
      </c>
      <c r="L6" s="74">
        <v>9515</v>
      </c>
      <c r="M6" s="75">
        <v>9345</v>
      </c>
      <c r="N6" s="73">
        <f aca="true" t="shared" si="0" ref="N6:N104">IF(SUM(B6:M6)&gt;0,AVERAGE(B6:M6),"0")</f>
        <v>9716.666666666666</v>
      </c>
    </row>
    <row r="7" spans="1:14" s="76" customFormat="1" ht="12" customHeight="1">
      <c r="A7" s="72" t="str">
        <f>'Pregnant Women Participating'!A7</f>
        <v>Maine</v>
      </c>
      <c r="B7" s="73">
        <v>4175</v>
      </c>
      <c r="C7" s="74">
        <v>3793</v>
      </c>
      <c r="D7" s="74">
        <v>3791</v>
      </c>
      <c r="E7" s="74">
        <v>3897</v>
      </c>
      <c r="F7" s="74">
        <v>3938</v>
      </c>
      <c r="G7" s="74">
        <v>3965</v>
      </c>
      <c r="H7" s="74">
        <v>3921</v>
      </c>
      <c r="I7" s="74">
        <v>3920</v>
      </c>
      <c r="J7" s="74">
        <v>3877</v>
      </c>
      <c r="K7" s="74">
        <v>3809</v>
      </c>
      <c r="L7" s="74">
        <v>3789</v>
      </c>
      <c r="M7" s="75">
        <v>3745</v>
      </c>
      <c r="N7" s="73">
        <f t="shared" si="0"/>
        <v>3885</v>
      </c>
    </row>
    <row r="8" spans="1:14" s="76" customFormat="1" ht="12" customHeight="1">
      <c r="A8" s="72" t="str">
        <f>'Pregnant Women Participating'!A8</f>
        <v>Massachusetts</v>
      </c>
      <c r="B8" s="73">
        <v>17995</v>
      </c>
      <c r="C8" s="74">
        <v>18051</v>
      </c>
      <c r="D8" s="74">
        <v>17995</v>
      </c>
      <c r="E8" s="74">
        <v>18138</v>
      </c>
      <c r="F8" s="74">
        <v>17977</v>
      </c>
      <c r="G8" s="74">
        <v>17896</v>
      </c>
      <c r="H8" s="74">
        <v>17903</v>
      </c>
      <c r="I8" s="74">
        <v>18062</v>
      </c>
      <c r="J8" s="74">
        <v>17873</v>
      </c>
      <c r="K8" s="74">
        <v>17801</v>
      </c>
      <c r="L8" s="74">
        <v>17741</v>
      </c>
      <c r="M8" s="75">
        <v>17624</v>
      </c>
      <c r="N8" s="73">
        <f t="shared" si="0"/>
        <v>17921.333333333332</v>
      </c>
    </row>
    <row r="9" spans="1:14" s="76" customFormat="1" ht="12" customHeight="1">
      <c r="A9" s="72" t="str">
        <f>'Pregnant Women Participating'!A9</f>
        <v>New Hampshire</v>
      </c>
      <c r="B9" s="73">
        <v>3063</v>
      </c>
      <c r="C9" s="74">
        <v>3111</v>
      </c>
      <c r="D9" s="74">
        <v>3023</v>
      </c>
      <c r="E9" s="74">
        <v>3133</v>
      </c>
      <c r="F9" s="74">
        <v>3010</v>
      </c>
      <c r="G9" s="74">
        <v>3032</v>
      </c>
      <c r="H9" s="74">
        <v>3038</v>
      </c>
      <c r="I9" s="74">
        <v>3073</v>
      </c>
      <c r="J9" s="74">
        <v>2977</v>
      </c>
      <c r="K9" s="74">
        <v>3048</v>
      </c>
      <c r="L9" s="74">
        <v>3024</v>
      </c>
      <c r="M9" s="75">
        <v>2949</v>
      </c>
      <c r="N9" s="73">
        <f t="shared" si="0"/>
        <v>3040.0833333333335</v>
      </c>
    </row>
    <row r="10" spans="1:14" s="76" customFormat="1" ht="12" customHeight="1">
      <c r="A10" s="72" t="str">
        <f>'Pregnant Women Participating'!A10</f>
        <v>New York</v>
      </c>
      <c r="B10" s="73">
        <v>67455</v>
      </c>
      <c r="C10" s="74">
        <v>67393</v>
      </c>
      <c r="D10" s="74">
        <v>66876</v>
      </c>
      <c r="E10" s="74">
        <v>67777</v>
      </c>
      <c r="F10" s="74">
        <v>67616</v>
      </c>
      <c r="G10" s="74">
        <v>67406</v>
      </c>
      <c r="H10" s="74">
        <v>67760</v>
      </c>
      <c r="I10" s="74">
        <v>67572</v>
      </c>
      <c r="J10" s="74">
        <v>67150</v>
      </c>
      <c r="K10" s="74">
        <v>66891</v>
      </c>
      <c r="L10" s="74">
        <v>66001</v>
      </c>
      <c r="M10" s="75">
        <v>65699</v>
      </c>
      <c r="N10" s="73">
        <f t="shared" si="0"/>
        <v>67133</v>
      </c>
    </row>
    <row r="11" spans="1:14" s="76" customFormat="1" ht="12" customHeight="1">
      <c r="A11" s="72" t="str">
        <f>'Pregnant Women Participating'!A11</f>
        <v>Rhode Island</v>
      </c>
      <c r="B11" s="73">
        <v>4546</v>
      </c>
      <c r="C11" s="74">
        <v>4556</v>
      </c>
      <c r="D11" s="74">
        <v>4524</v>
      </c>
      <c r="E11" s="74">
        <v>4617</v>
      </c>
      <c r="F11" s="74">
        <v>4532</v>
      </c>
      <c r="G11" s="74">
        <v>4561</v>
      </c>
      <c r="H11" s="74">
        <v>4518</v>
      </c>
      <c r="I11" s="74">
        <v>4545</v>
      </c>
      <c r="J11" s="74">
        <v>4449</v>
      </c>
      <c r="K11" s="74">
        <v>4442</v>
      </c>
      <c r="L11" s="74">
        <v>4406</v>
      </c>
      <c r="M11" s="75">
        <v>4374</v>
      </c>
      <c r="N11" s="73">
        <f t="shared" si="0"/>
        <v>4505.833333333333</v>
      </c>
    </row>
    <row r="12" spans="1:14" s="76" customFormat="1" ht="12" customHeight="1">
      <c r="A12" s="72" t="str">
        <f>'Pregnant Women Participating'!A12</f>
        <v>Vermont</v>
      </c>
      <c r="B12" s="73">
        <v>1711</v>
      </c>
      <c r="C12" s="74">
        <v>1709</v>
      </c>
      <c r="D12" s="74">
        <v>1720</v>
      </c>
      <c r="E12" s="74">
        <v>1741</v>
      </c>
      <c r="F12" s="74">
        <v>1749</v>
      </c>
      <c r="G12" s="74">
        <v>1724</v>
      </c>
      <c r="H12" s="74">
        <v>1728</v>
      </c>
      <c r="I12" s="74">
        <v>1670</v>
      </c>
      <c r="J12" s="74">
        <v>1689</v>
      </c>
      <c r="K12" s="74">
        <v>1682</v>
      </c>
      <c r="L12" s="74">
        <v>1674</v>
      </c>
      <c r="M12" s="75">
        <v>1651</v>
      </c>
      <c r="N12" s="73">
        <f t="shared" si="0"/>
        <v>1704</v>
      </c>
    </row>
    <row r="13" spans="1:14" s="76" customFormat="1" ht="12" customHeight="1">
      <c r="A13" s="72" t="str">
        <f>'Pregnant Women Participating'!A13</f>
        <v>Indian Township, ME</v>
      </c>
      <c r="B13" s="73">
        <v>21</v>
      </c>
      <c r="C13" s="74">
        <v>18</v>
      </c>
      <c r="D13" s="74">
        <v>18</v>
      </c>
      <c r="E13" s="74">
        <v>19</v>
      </c>
      <c r="F13" s="74">
        <v>18</v>
      </c>
      <c r="G13" s="74">
        <v>16</v>
      </c>
      <c r="H13" s="74">
        <v>15</v>
      </c>
      <c r="I13" s="74">
        <v>14</v>
      </c>
      <c r="J13" s="74">
        <v>13</v>
      </c>
      <c r="K13" s="74">
        <v>13</v>
      </c>
      <c r="L13" s="74">
        <v>10</v>
      </c>
      <c r="M13" s="75">
        <v>7</v>
      </c>
      <c r="N13" s="73">
        <f t="shared" si="0"/>
        <v>15.166666666666666</v>
      </c>
    </row>
    <row r="14" spans="1:14" s="76" customFormat="1" ht="12" customHeight="1">
      <c r="A14" s="72" t="str">
        <f>'Pregnant Women Participating'!A14</f>
        <v>Pleasant Point, ME</v>
      </c>
      <c r="B14" s="73">
        <v>14</v>
      </c>
      <c r="C14" s="74">
        <v>15</v>
      </c>
      <c r="D14" s="74">
        <v>15</v>
      </c>
      <c r="E14" s="74">
        <v>13</v>
      </c>
      <c r="F14" s="74">
        <v>14</v>
      </c>
      <c r="G14" s="74">
        <v>15</v>
      </c>
      <c r="H14" s="74">
        <v>11</v>
      </c>
      <c r="I14" s="74">
        <v>8</v>
      </c>
      <c r="J14" s="74">
        <v>7</v>
      </c>
      <c r="K14" s="74">
        <v>11</v>
      </c>
      <c r="L14" s="74">
        <v>9</v>
      </c>
      <c r="M14" s="75">
        <v>19</v>
      </c>
      <c r="N14" s="73">
        <f t="shared" si="0"/>
        <v>12.583333333333334</v>
      </c>
    </row>
    <row r="15" spans="1:14" s="76" customFormat="1" ht="12" customHeight="1">
      <c r="A15" s="72" t="str">
        <f>'Pregnant Women Participating'!A15</f>
        <v>Seneca Nation, NY</v>
      </c>
      <c r="B15" s="73">
        <v>47</v>
      </c>
      <c r="C15" s="74">
        <v>48</v>
      </c>
      <c r="D15" s="74">
        <v>38</v>
      </c>
      <c r="E15" s="74">
        <v>44</v>
      </c>
      <c r="F15" s="74">
        <v>40</v>
      </c>
      <c r="G15" s="74">
        <v>36</v>
      </c>
      <c r="H15" s="74">
        <v>35</v>
      </c>
      <c r="I15" s="74">
        <v>38</v>
      </c>
      <c r="J15" s="74">
        <v>33</v>
      </c>
      <c r="K15" s="74">
        <v>32</v>
      </c>
      <c r="L15" s="74">
        <v>31</v>
      </c>
      <c r="M15" s="75">
        <v>33</v>
      </c>
      <c r="N15" s="73">
        <f t="shared" si="0"/>
        <v>37.916666666666664</v>
      </c>
    </row>
    <row r="16" spans="1:14" s="81" customFormat="1" ht="24.75" customHeight="1">
      <c r="A16" s="77" t="str">
        <f>'Pregnant Women Participating'!A16</f>
        <v>Northeast Region</v>
      </c>
      <c r="B16" s="78">
        <v>108960</v>
      </c>
      <c r="C16" s="79">
        <v>108626</v>
      </c>
      <c r="D16" s="79">
        <v>107727</v>
      </c>
      <c r="E16" s="79">
        <v>109355</v>
      </c>
      <c r="F16" s="79">
        <v>108530</v>
      </c>
      <c r="G16" s="79">
        <v>108300</v>
      </c>
      <c r="H16" s="79">
        <v>108653</v>
      </c>
      <c r="I16" s="79">
        <v>108747</v>
      </c>
      <c r="J16" s="79">
        <v>107645</v>
      </c>
      <c r="K16" s="79">
        <v>107470</v>
      </c>
      <c r="L16" s="79">
        <v>106200</v>
      </c>
      <c r="M16" s="80">
        <v>105446</v>
      </c>
      <c r="N16" s="78">
        <f t="shared" si="0"/>
        <v>107971.58333333333</v>
      </c>
    </row>
    <row r="17" spans="1:14" ht="12" customHeight="1">
      <c r="A17" s="72" t="str">
        <f>'Pregnant Women Participating'!A17</f>
        <v>Delaware</v>
      </c>
      <c r="B17" s="73">
        <v>4643</v>
      </c>
      <c r="C17" s="74">
        <v>4608</v>
      </c>
      <c r="D17" s="74">
        <v>4608</v>
      </c>
      <c r="E17" s="74">
        <v>4605</v>
      </c>
      <c r="F17" s="74">
        <v>4496</v>
      </c>
      <c r="G17" s="74">
        <v>4477</v>
      </c>
      <c r="H17" s="74">
        <v>4589</v>
      </c>
      <c r="I17" s="74">
        <v>4500</v>
      </c>
      <c r="J17" s="74">
        <v>4508</v>
      </c>
      <c r="K17" s="74">
        <v>4310</v>
      </c>
      <c r="L17" s="74">
        <v>4315</v>
      </c>
      <c r="M17" s="75">
        <v>4260</v>
      </c>
      <c r="N17" s="73">
        <f t="shared" si="0"/>
        <v>4493.25</v>
      </c>
    </row>
    <row r="18" spans="1:14" ht="12" customHeight="1">
      <c r="A18" s="72" t="str">
        <f>'Pregnant Women Participating'!A18</f>
        <v>District of Columbia</v>
      </c>
      <c r="B18" s="73">
        <v>3229</v>
      </c>
      <c r="C18" s="74">
        <v>3210</v>
      </c>
      <c r="D18" s="74">
        <v>3098</v>
      </c>
      <c r="E18" s="74">
        <v>3101</v>
      </c>
      <c r="F18" s="74">
        <v>3134</v>
      </c>
      <c r="G18" s="74">
        <v>3150</v>
      </c>
      <c r="H18" s="74">
        <v>3169</v>
      </c>
      <c r="I18" s="74">
        <v>3205</v>
      </c>
      <c r="J18" s="74">
        <v>3175</v>
      </c>
      <c r="K18" s="74">
        <v>3185</v>
      </c>
      <c r="L18" s="74">
        <v>3190</v>
      </c>
      <c r="M18" s="75">
        <v>3177</v>
      </c>
      <c r="N18" s="73">
        <f t="shared" si="0"/>
        <v>3168.5833333333335</v>
      </c>
    </row>
    <row r="19" spans="1:14" ht="12" customHeight="1">
      <c r="A19" s="72" t="str">
        <f>'Pregnant Women Participating'!A19</f>
        <v>Maryland</v>
      </c>
      <c r="B19" s="73">
        <v>23192</v>
      </c>
      <c r="C19" s="74">
        <v>23291</v>
      </c>
      <c r="D19" s="74">
        <v>22896</v>
      </c>
      <c r="E19" s="74">
        <v>23065</v>
      </c>
      <c r="F19" s="74">
        <v>23049</v>
      </c>
      <c r="G19" s="74">
        <v>22899</v>
      </c>
      <c r="H19" s="74">
        <v>23073</v>
      </c>
      <c r="I19" s="74">
        <v>23212</v>
      </c>
      <c r="J19" s="74">
        <v>23048</v>
      </c>
      <c r="K19" s="74">
        <v>23104</v>
      </c>
      <c r="L19" s="74">
        <v>23084</v>
      </c>
      <c r="M19" s="75">
        <v>22872</v>
      </c>
      <c r="N19" s="73">
        <f t="shared" si="0"/>
        <v>23065.416666666668</v>
      </c>
    </row>
    <row r="20" spans="1:14" ht="12" customHeight="1">
      <c r="A20" s="72" t="str">
        <f>'Pregnant Women Participating'!A20</f>
        <v>New Jersey</v>
      </c>
      <c r="B20" s="73">
        <v>23174</v>
      </c>
      <c r="C20" s="74">
        <v>23312</v>
      </c>
      <c r="D20" s="74">
        <v>22903</v>
      </c>
      <c r="E20" s="74">
        <v>23676</v>
      </c>
      <c r="F20" s="74">
        <v>23320</v>
      </c>
      <c r="G20" s="74">
        <v>23319</v>
      </c>
      <c r="H20" s="74">
        <v>23474</v>
      </c>
      <c r="I20" s="74">
        <v>23619</v>
      </c>
      <c r="J20" s="74">
        <v>23244</v>
      </c>
      <c r="K20" s="74">
        <v>23090</v>
      </c>
      <c r="L20" s="74">
        <v>23087</v>
      </c>
      <c r="M20" s="75">
        <v>22962</v>
      </c>
      <c r="N20" s="73">
        <f t="shared" si="0"/>
        <v>23265</v>
      </c>
    </row>
    <row r="21" spans="1:14" ht="12" customHeight="1">
      <c r="A21" s="72" t="str">
        <f>'Pregnant Women Participating'!A21</f>
        <v>Pennsylvania</v>
      </c>
      <c r="B21" s="73">
        <v>52533</v>
      </c>
      <c r="C21" s="74">
        <v>52410</v>
      </c>
      <c r="D21" s="74">
        <v>52034</v>
      </c>
      <c r="E21" s="74">
        <v>52801</v>
      </c>
      <c r="F21" s="74">
        <v>52461</v>
      </c>
      <c r="G21" s="74">
        <v>52221</v>
      </c>
      <c r="H21" s="74">
        <v>52250</v>
      </c>
      <c r="I21" s="74">
        <v>51932</v>
      </c>
      <c r="J21" s="74">
        <v>51099</v>
      </c>
      <c r="K21" s="74">
        <v>51391</v>
      </c>
      <c r="L21" s="74">
        <v>53932</v>
      </c>
      <c r="M21" s="75">
        <v>55653</v>
      </c>
      <c r="N21" s="73">
        <f t="shared" si="0"/>
        <v>52559.75</v>
      </c>
    </row>
    <row r="22" spans="1:14" ht="12" customHeight="1">
      <c r="A22" s="72" t="str">
        <f>'Pregnant Women Participating'!A22</f>
        <v>Puerto Rico</v>
      </c>
      <c r="B22" s="73">
        <v>30364</v>
      </c>
      <c r="C22" s="74">
        <v>29687</v>
      </c>
      <c r="D22" s="74">
        <v>28660</v>
      </c>
      <c r="E22" s="74">
        <v>29485</v>
      </c>
      <c r="F22" s="74">
        <v>29381</v>
      </c>
      <c r="G22" s="74">
        <v>28745</v>
      </c>
      <c r="H22" s="74">
        <v>28954</v>
      </c>
      <c r="I22" s="74">
        <v>29046</v>
      </c>
      <c r="J22" s="74">
        <v>28755</v>
      </c>
      <c r="K22" s="74">
        <v>28345</v>
      </c>
      <c r="L22" s="74">
        <v>28415</v>
      </c>
      <c r="M22" s="75">
        <v>28166</v>
      </c>
      <c r="N22" s="73">
        <f t="shared" si="0"/>
        <v>29000.25</v>
      </c>
    </row>
    <row r="23" spans="1:14" ht="12" customHeight="1">
      <c r="A23" s="72" t="str">
        <f>'Pregnant Women Participating'!A23</f>
        <v>Virginia</v>
      </c>
      <c r="B23" s="73">
        <v>30463</v>
      </c>
      <c r="C23" s="74">
        <v>30441</v>
      </c>
      <c r="D23" s="74">
        <v>29728</v>
      </c>
      <c r="E23" s="74">
        <v>30066</v>
      </c>
      <c r="F23" s="74">
        <v>29863</v>
      </c>
      <c r="G23" s="74">
        <v>29932</v>
      </c>
      <c r="H23" s="74">
        <v>29917</v>
      </c>
      <c r="I23" s="74">
        <v>29902</v>
      </c>
      <c r="J23" s="74">
        <v>29681</v>
      </c>
      <c r="K23" s="74">
        <v>29536</v>
      </c>
      <c r="L23" s="74">
        <v>29433</v>
      </c>
      <c r="M23" s="75">
        <v>29331</v>
      </c>
      <c r="N23" s="73">
        <f t="shared" si="0"/>
        <v>29857.75</v>
      </c>
    </row>
    <row r="24" spans="1:14" ht="12" customHeight="1">
      <c r="A24" s="72" t="str">
        <f>'Pregnant Women Participating'!A24</f>
        <v>Virgin Islands</v>
      </c>
      <c r="B24" s="73">
        <v>419</v>
      </c>
      <c r="C24" s="74">
        <v>404</v>
      </c>
      <c r="D24" s="74">
        <v>390</v>
      </c>
      <c r="E24" s="74">
        <v>388</v>
      </c>
      <c r="F24" s="74">
        <v>367</v>
      </c>
      <c r="G24" s="74">
        <v>369</v>
      </c>
      <c r="H24" s="74">
        <v>404</v>
      </c>
      <c r="I24" s="74">
        <v>398</v>
      </c>
      <c r="J24" s="74">
        <v>397</v>
      </c>
      <c r="K24" s="74">
        <v>405</v>
      </c>
      <c r="L24" s="74">
        <v>389</v>
      </c>
      <c r="M24" s="75">
        <v>390</v>
      </c>
      <c r="N24" s="73">
        <f t="shared" si="0"/>
        <v>393.3333333333333</v>
      </c>
    </row>
    <row r="25" spans="1:14" ht="12" customHeight="1">
      <c r="A25" s="72" t="str">
        <f>'Pregnant Women Participating'!A25</f>
        <v>West Virginia</v>
      </c>
      <c r="B25" s="73">
        <v>9679</v>
      </c>
      <c r="C25" s="74">
        <v>9675</v>
      </c>
      <c r="D25" s="74">
        <v>9483</v>
      </c>
      <c r="E25" s="74">
        <v>9868</v>
      </c>
      <c r="F25" s="74">
        <v>9718</v>
      </c>
      <c r="G25" s="74">
        <v>9826</v>
      </c>
      <c r="H25" s="74">
        <v>9829</v>
      </c>
      <c r="I25" s="74">
        <v>9973</v>
      </c>
      <c r="J25" s="74">
        <v>9901</v>
      </c>
      <c r="K25" s="74">
        <v>10015</v>
      </c>
      <c r="L25" s="74">
        <v>10060</v>
      </c>
      <c r="M25" s="75">
        <v>10016</v>
      </c>
      <c r="N25" s="73">
        <f t="shared" si="0"/>
        <v>9836.916666666666</v>
      </c>
    </row>
    <row r="26" spans="1:14" s="82" customFormat="1" ht="24.75" customHeight="1">
      <c r="A26" s="77" t="str">
        <f>'Pregnant Women Participating'!A26</f>
        <v>Mid-Atlantic Region</v>
      </c>
      <c r="B26" s="78">
        <v>177696</v>
      </c>
      <c r="C26" s="79">
        <v>177038</v>
      </c>
      <c r="D26" s="79">
        <v>173800</v>
      </c>
      <c r="E26" s="79">
        <v>177055</v>
      </c>
      <c r="F26" s="79">
        <v>175789</v>
      </c>
      <c r="G26" s="79">
        <v>174938</v>
      </c>
      <c r="H26" s="79">
        <v>175659</v>
      </c>
      <c r="I26" s="79">
        <v>175787</v>
      </c>
      <c r="J26" s="79">
        <v>173808</v>
      </c>
      <c r="K26" s="79">
        <v>173381</v>
      </c>
      <c r="L26" s="79">
        <v>175905</v>
      </c>
      <c r="M26" s="80">
        <v>176827</v>
      </c>
      <c r="N26" s="78">
        <f t="shared" si="0"/>
        <v>175640.25</v>
      </c>
    </row>
    <row r="27" spans="1:14" ht="12" customHeight="1">
      <c r="A27" s="72" t="str">
        <f>'Pregnant Women Participating'!A27</f>
        <v>Alabama</v>
      </c>
      <c r="B27" s="73">
        <v>30212</v>
      </c>
      <c r="C27" s="74">
        <v>30077</v>
      </c>
      <c r="D27" s="74">
        <v>29419</v>
      </c>
      <c r="E27" s="74">
        <v>29763</v>
      </c>
      <c r="F27" s="74">
        <v>29106</v>
      </c>
      <c r="G27" s="74">
        <v>29187</v>
      </c>
      <c r="H27" s="74">
        <v>29447</v>
      </c>
      <c r="I27" s="74">
        <v>29764</v>
      </c>
      <c r="J27" s="74">
        <v>29323</v>
      </c>
      <c r="K27" s="74">
        <v>29511</v>
      </c>
      <c r="L27" s="74">
        <v>29487</v>
      </c>
      <c r="M27" s="75">
        <v>29315</v>
      </c>
      <c r="N27" s="73">
        <f t="shared" si="0"/>
        <v>29550.916666666668</v>
      </c>
    </row>
    <row r="28" spans="1:14" ht="12" customHeight="1">
      <c r="A28" s="72" t="str">
        <f>'Pregnant Women Participating'!A28</f>
        <v>Florida</v>
      </c>
      <c r="B28" s="73">
        <v>81925</v>
      </c>
      <c r="C28" s="74">
        <v>81285</v>
      </c>
      <c r="D28" s="74">
        <v>80192</v>
      </c>
      <c r="E28" s="74">
        <v>81274</v>
      </c>
      <c r="F28" s="74">
        <v>80785</v>
      </c>
      <c r="G28" s="74">
        <v>80278</v>
      </c>
      <c r="H28" s="74">
        <v>80939</v>
      </c>
      <c r="I28" s="74">
        <v>81413</v>
      </c>
      <c r="J28" s="74">
        <v>81200</v>
      </c>
      <c r="K28" s="74">
        <v>81058</v>
      </c>
      <c r="L28" s="74">
        <v>81043</v>
      </c>
      <c r="M28" s="75">
        <v>80164</v>
      </c>
      <c r="N28" s="73">
        <f t="shared" si="0"/>
        <v>80963</v>
      </c>
    </row>
    <row r="29" spans="1:14" ht="12" customHeight="1">
      <c r="A29" s="72" t="str">
        <f>'Pregnant Women Participating'!A29</f>
        <v>Georgia</v>
      </c>
      <c r="B29" s="73">
        <v>53560</v>
      </c>
      <c r="C29" s="74">
        <v>52738</v>
      </c>
      <c r="D29" s="74">
        <v>50953</v>
      </c>
      <c r="E29" s="74">
        <v>53639</v>
      </c>
      <c r="F29" s="74">
        <v>52989</v>
      </c>
      <c r="G29" s="74">
        <v>52971</v>
      </c>
      <c r="H29" s="74">
        <v>53393</v>
      </c>
      <c r="I29" s="74">
        <v>53122</v>
      </c>
      <c r="J29" s="74">
        <v>52701</v>
      </c>
      <c r="K29" s="74">
        <v>51827</v>
      </c>
      <c r="L29" s="74">
        <v>51795</v>
      </c>
      <c r="M29" s="75">
        <v>51572</v>
      </c>
      <c r="N29" s="73">
        <f t="shared" si="0"/>
        <v>52605</v>
      </c>
    </row>
    <row r="30" spans="1:14" ht="12" customHeight="1">
      <c r="A30" s="72" t="str">
        <f>'Pregnant Women Participating'!A30</f>
        <v>Kentucky</v>
      </c>
      <c r="B30" s="73">
        <v>27213</v>
      </c>
      <c r="C30" s="74">
        <v>26695</v>
      </c>
      <c r="D30" s="74">
        <v>26399</v>
      </c>
      <c r="E30" s="74">
        <v>26885</v>
      </c>
      <c r="F30" s="74">
        <v>26417</v>
      </c>
      <c r="G30" s="74">
        <v>26743</v>
      </c>
      <c r="H30" s="74">
        <v>26881</v>
      </c>
      <c r="I30" s="74">
        <v>26928</v>
      </c>
      <c r="J30" s="74">
        <v>26822</v>
      </c>
      <c r="K30" s="74">
        <v>26975</v>
      </c>
      <c r="L30" s="74">
        <v>27086</v>
      </c>
      <c r="M30" s="75">
        <v>26761</v>
      </c>
      <c r="N30" s="73">
        <f t="shared" si="0"/>
        <v>26817.083333333332</v>
      </c>
    </row>
    <row r="31" spans="1:14" ht="12" customHeight="1">
      <c r="A31" s="72" t="str">
        <f>'Pregnant Women Participating'!A31</f>
        <v>Mississippi</v>
      </c>
      <c r="B31" s="73">
        <v>23943</v>
      </c>
      <c r="C31" s="74">
        <v>23936</v>
      </c>
      <c r="D31" s="74">
        <v>22996</v>
      </c>
      <c r="E31" s="74">
        <v>23792</v>
      </c>
      <c r="F31" s="74">
        <v>23506</v>
      </c>
      <c r="G31" s="74">
        <v>23616</v>
      </c>
      <c r="H31" s="74">
        <v>23827</v>
      </c>
      <c r="I31" s="74">
        <v>24498</v>
      </c>
      <c r="J31" s="74">
        <v>24159</v>
      </c>
      <c r="K31" s="74">
        <v>24394</v>
      </c>
      <c r="L31" s="74">
        <v>24548</v>
      </c>
      <c r="M31" s="75">
        <v>24246</v>
      </c>
      <c r="N31" s="73">
        <f t="shared" si="0"/>
        <v>23955.083333333332</v>
      </c>
    </row>
    <row r="32" spans="1:14" ht="12" customHeight="1">
      <c r="A32" s="72" t="str">
        <f>'Pregnant Women Participating'!A32</f>
        <v>North Carolina</v>
      </c>
      <c r="B32" s="73">
        <v>48478</v>
      </c>
      <c r="C32" s="74">
        <v>48056</v>
      </c>
      <c r="D32" s="74">
        <v>47428</v>
      </c>
      <c r="E32" s="74">
        <v>47582</v>
      </c>
      <c r="F32" s="74">
        <v>46779</v>
      </c>
      <c r="G32" s="74">
        <v>46626</v>
      </c>
      <c r="H32" s="74">
        <v>46721</v>
      </c>
      <c r="I32" s="74">
        <v>46544</v>
      </c>
      <c r="J32" s="74">
        <v>46161</v>
      </c>
      <c r="K32" s="74">
        <v>46064</v>
      </c>
      <c r="L32" s="74">
        <v>45437</v>
      </c>
      <c r="M32" s="75">
        <v>44843</v>
      </c>
      <c r="N32" s="73">
        <f t="shared" si="0"/>
        <v>46726.583333333336</v>
      </c>
    </row>
    <row r="33" spans="1:14" ht="12" customHeight="1">
      <c r="A33" s="72" t="str">
        <f>'Pregnant Women Participating'!A33</f>
        <v>South Carolina</v>
      </c>
      <c r="B33" s="73">
        <v>28575</v>
      </c>
      <c r="C33" s="74">
        <v>27868</v>
      </c>
      <c r="D33" s="74">
        <v>27612</v>
      </c>
      <c r="E33" s="74">
        <v>27771</v>
      </c>
      <c r="F33" s="74">
        <v>27156</v>
      </c>
      <c r="G33" s="74">
        <v>26964</v>
      </c>
      <c r="H33" s="74">
        <v>26981</v>
      </c>
      <c r="I33" s="74">
        <v>26966</v>
      </c>
      <c r="J33" s="74">
        <v>26720</v>
      </c>
      <c r="K33" s="74">
        <v>26742</v>
      </c>
      <c r="L33" s="74">
        <v>26599</v>
      </c>
      <c r="M33" s="75">
        <v>26318</v>
      </c>
      <c r="N33" s="73">
        <f t="shared" si="0"/>
        <v>27189.333333333332</v>
      </c>
    </row>
    <row r="34" spans="1:14" ht="12" customHeight="1">
      <c r="A34" s="72" t="str">
        <f>'Pregnant Women Participating'!A34</f>
        <v>Tennessee</v>
      </c>
      <c r="B34" s="73">
        <v>36263</v>
      </c>
      <c r="C34" s="74">
        <v>35877</v>
      </c>
      <c r="D34" s="74">
        <v>35229</v>
      </c>
      <c r="E34" s="74">
        <v>35514</v>
      </c>
      <c r="F34" s="74">
        <v>35106</v>
      </c>
      <c r="G34" s="74">
        <v>34921</v>
      </c>
      <c r="H34" s="74">
        <v>35134</v>
      </c>
      <c r="I34" s="74">
        <v>35418</v>
      </c>
      <c r="J34" s="74">
        <v>35182</v>
      </c>
      <c r="K34" s="74">
        <v>35059</v>
      </c>
      <c r="L34" s="74">
        <v>35115</v>
      </c>
      <c r="M34" s="75">
        <v>34931</v>
      </c>
      <c r="N34" s="73">
        <f t="shared" si="0"/>
        <v>35312.416666666664</v>
      </c>
    </row>
    <row r="35" spans="1:14" ht="12" customHeight="1">
      <c r="A35" s="72" t="str">
        <f>'Pregnant Women Participating'!A35</f>
        <v>Choctaw Indians, MS</v>
      </c>
      <c r="B35" s="73">
        <v>154</v>
      </c>
      <c r="C35" s="74">
        <v>152</v>
      </c>
      <c r="D35" s="74">
        <v>156</v>
      </c>
      <c r="E35" s="74">
        <v>145</v>
      </c>
      <c r="F35" s="74">
        <v>150</v>
      </c>
      <c r="G35" s="74">
        <v>157</v>
      </c>
      <c r="H35" s="74">
        <v>162</v>
      </c>
      <c r="I35" s="74">
        <v>162</v>
      </c>
      <c r="J35" s="74">
        <v>157</v>
      </c>
      <c r="K35" s="74">
        <v>150</v>
      </c>
      <c r="L35" s="74">
        <v>162</v>
      </c>
      <c r="M35" s="75">
        <v>160</v>
      </c>
      <c r="N35" s="73">
        <f t="shared" si="0"/>
        <v>155.58333333333334</v>
      </c>
    </row>
    <row r="36" spans="1:14" ht="12" customHeight="1">
      <c r="A36" s="72" t="str">
        <f>'Pregnant Women Participating'!A36</f>
        <v>Eastern Cherokee, NC</v>
      </c>
      <c r="B36" s="73">
        <v>98</v>
      </c>
      <c r="C36" s="74">
        <v>91</v>
      </c>
      <c r="D36" s="74">
        <v>87</v>
      </c>
      <c r="E36" s="74">
        <v>94</v>
      </c>
      <c r="F36" s="74">
        <v>100</v>
      </c>
      <c r="G36" s="74">
        <v>98</v>
      </c>
      <c r="H36" s="74">
        <v>99</v>
      </c>
      <c r="I36" s="74">
        <v>103</v>
      </c>
      <c r="J36" s="74">
        <v>96</v>
      </c>
      <c r="K36" s="74">
        <v>99</v>
      </c>
      <c r="L36" s="74">
        <v>89</v>
      </c>
      <c r="M36" s="75">
        <v>88</v>
      </c>
      <c r="N36" s="73">
        <f t="shared" si="0"/>
        <v>95.16666666666667</v>
      </c>
    </row>
    <row r="37" spans="1:14" s="82" customFormat="1" ht="24.75" customHeight="1">
      <c r="A37" s="77" t="str">
        <f>'Pregnant Women Participating'!A37</f>
        <v>Southeast Region</v>
      </c>
      <c r="B37" s="78">
        <v>330421</v>
      </c>
      <c r="C37" s="79">
        <v>326775</v>
      </c>
      <c r="D37" s="79">
        <v>320471</v>
      </c>
      <c r="E37" s="79">
        <v>326459</v>
      </c>
      <c r="F37" s="79">
        <v>322094</v>
      </c>
      <c r="G37" s="79">
        <v>321561</v>
      </c>
      <c r="H37" s="79">
        <v>323584</v>
      </c>
      <c r="I37" s="79">
        <v>324918</v>
      </c>
      <c r="J37" s="79">
        <v>322521</v>
      </c>
      <c r="K37" s="79">
        <v>321879</v>
      </c>
      <c r="L37" s="79">
        <v>321361</v>
      </c>
      <c r="M37" s="80">
        <v>318398</v>
      </c>
      <c r="N37" s="78">
        <f t="shared" si="0"/>
        <v>323370.1666666667</v>
      </c>
    </row>
    <row r="38" spans="1:14" ht="12" customHeight="1">
      <c r="A38" s="72" t="str">
        <f>'Pregnant Women Participating'!A38</f>
        <v>Illinois</v>
      </c>
      <c r="B38" s="73">
        <v>57250</v>
      </c>
      <c r="C38" s="74">
        <v>57195</v>
      </c>
      <c r="D38" s="74">
        <v>56385</v>
      </c>
      <c r="E38" s="74">
        <v>57169</v>
      </c>
      <c r="F38" s="74">
        <v>56420</v>
      </c>
      <c r="G38" s="74">
        <v>56489</v>
      </c>
      <c r="H38" s="74">
        <v>56525</v>
      </c>
      <c r="I38" s="74">
        <v>56757</v>
      </c>
      <c r="J38" s="74">
        <v>56149</v>
      </c>
      <c r="K38" s="74">
        <v>55972</v>
      </c>
      <c r="L38" s="74">
        <v>55481</v>
      </c>
      <c r="M38" s="75">
        <v>55062</v>
      </c>
      <c r="N38" s="73">
        <f t="shared" si="0"/>
        <v>56404.5</v>
      </c>
    </row>
    <row r="39" spans="1:14" ht="12" customHeight="1">
      <c r="A39" s="72" t="str">
        <f>'Pregnant Women Participating'!A39</f>
        <v>Indiana</v>
      </c>
      <c r="B39" s="73">
        <v>33424</v>
      </c>
      <c r="C39" s="74">
        <v>33375</v>
      </c>
      <c r="D39" s="74">
        <v>32809</v>
      </c>
      <c r="E39" s="74">
        <v>33357</v>
      </c>
      <c r="F39" s="74">
        <v>32862</v>
      </c>
      <c r="G39" s="74">
        <v>32828</v>
      </c>
      <c r="H39" s="74">
        <v>32896</v>
      </c>
      <c r="I39" s="74">
        <v>33187</v>
      </c>
      <c r="J39" s="74">
        <v>33107</v>
      </c>
      <c r="K39" s="74">
        <v>33107</v>
      </c>
      <c r="L39" s="74">
        <v>33039</v>
      </c>
      <c r="M39" s="75">
        <v>32859</v>
      </c>
      <c r="N39" s="73">
        <f t="shared" si="0"/>
        <v>33070.833333333336</v>
      </c>
    </row>
    <row r="40" spans="1:14" ht="12" customHeight="1">
      <c r="A40" s="72" t="str">
        <f>'Pregnant Women Participating'!A40</f>
        <v>Michigan</v>
      </c>
      <c r="B40" s="73">
        <v>50130</v>
      </c>
      <c r="C40" s="74">
        <v>50027</v>
      </c>
      <c r="D40" s="74">
        <v>49520</v>
      </c>
      <c r="E40" s="74">
        <v>49708</v>
      </c>
      <c r="F40" s="74">
        <v>49419</v>
      </c>
      <c r="G40" s="74">
        <v>49506</v>
      </c>
      <c r="H40" s="74">
        <v>49434</v>
      </c>
      <c r="I40" s="74">
        <v>50056</v>
      </c>
      <c r="J40" s="74">
        <v>49752</v>
      </c>
      <c r="K40" s="74">
        <v>50196</v>
      </c>
      <c r="L40" s="74">
        <v>50098</v>
      </c>
      <c r="M40" s="75">
        <v>49654</v>
      </c>
      <c r="N40" s="73">
        <f t="shared" si="0"/>
        <v>49791.666666666664</v>
      </c>
    </row>
    <row r="41" spans="1:14" ht="12" customHeight="1">
      <c r="A41" s="72" t="str">
        <f>'Pregnant Women Participating'!A41</f>
        <v>Minnesota</v>
      </c>
      <c r="B41" s="73">
        <v>18305</v>
      </c>
      <c r="C41" s="74">
        <v>18312</v>
      </c>
      <c r="D41" s="74">
        <v>18251</v>
      </c>
      <c r="E41" s="74">
        <v>18794</v>
      </c>
      <c r="F41" s="74">
        <v>18610</v>
      </c>
      <c r="G41" s="74">
        <v>18602</v>
      </c>
      <c r="H41" s="74">
        <v>18562</v>
      </c>
      <c r="I41" s="74">
        <v>18678</v>
      </c>
      <c r="J41" s="74">
        <v>18523</v>
      </c>
      <c r="K41" s="74">
        <v>18633</v>
      </c>
      <c r="L41" s="74">
        <v>18509</v>
      </c>
      <c r="M41" s="75">
        <v>18384</v>
      </c>
      <c r="N41" s="73">
        <f t="shared" si="0"/>
        <v>18513.583333333332</v>
      </c>
    </row>
    <row r="42" spans="1:14" ht="12" customHeight="1">
      <c r="A42" s="72" t="str">
        <f>'Pregnant Women Participating'!A42</f>
        <v>Ohio</v>
      </c>
      <c r="B42" s="73">
        <v>60427</v>
      </c>
      <c r="C42" s="74">
        <v>60284</v>
      </c>
      <c r="D42" s="74">
        <v>59316</v>
      </c>
      <c r="E42" s="74">
        <v>60295</v>
      </c>
      <c r="F42" s="74">
        <v>59920</v>
      </c>
      <c r="G42" s="74">
        <v>59724</v>
      </c>
      <c r="H42" s="74">
        <v>59647</v>
      </c>
      <c r="I42" s="74">
        <v>59427</v>
      </c>
      <c r="J42" s="74">
        <v>58746</v>
      </c>
      <c r="K42" s="74">
        <v>58814</v>
      </c>
      <c r="L42" s="74">
        <v>59903</v>
      </c>
      <c r="M42" s="75">
        <v>59108</v>
      </c>
      <c r="N42" s="73">
        <f t="shared" si="0"/>
        <v>59634.25</v>
      </c>
    </row>
    <row r="43" spans="1:14" ht="12" customHeight="1">
      <c r="A43" s="72" t="str">
        <f>'Pregnant Women Participating'!A43</f>
        <v>Wisconsin</v>
      </c>
      <c r="B43" s="73">
        <v>21479</v>
      </c>
      <c r="C43" s="74">
        <v>21404</v>
      </c>
      <c r="D43" s="74">
        <v>21002</v>
      </c>
      <c r="E43" s="74">
        <v>21369</v>
      </c>
      <c r="F43" s="74">
        <v>20993</v>
      </c>
      <c r="G43" s="74">
        <v>20844</v>
      </c>
      <c r="H43" s="74">
        <v>21109</v>
      </c>
      <c r="I43" s="74">
        <v>21170</v>
      </c>
      <c r="J43" s="74">
        <v>20915</v>
      </c>
      <c r="K43" s="74">
        <v>20988</v>
      </c>
      <c r="L43" s="74">
        <v>20835</v>
      </c>
      <c r="M43" s="75">
        <v>20551</v>
      </c>
      <c r="N43" s="73">
        <f t="shared" si="0"/>
        <v>21054.916666666668</v>
      </c>
    </row>
    <row r="44" spans="1:14" s="82" customFormat="1" ht="24.75" customHeight="1">
      <c r="A44" s="77" t="str">
        <f>'Pregnant Women Participating'!A44</f>
        <v>Midwest Region</v>
      </c>
      <c r="B44" s="78">
        <v>241015</v>
      </c>
      <c r="C44" s="79">
        <v>240597</v>
      </c>
      <c r="D44" s="79">
        <v>237283</v>
      </c>
      <c r="E44" s="79">
        <v>240692</v>
      </c>
      <c r="F44" s="79">
        <v>238224</v>
      </c>
      <c r="G44" s="79">
        <v>237993</v>
      </c>
      <c r="H44" s="79">
        <v>238173</v>
      </c>
      <c r="I44" s="79">
        <v>239275</v>
      </c>
      <c r="J44" s="79">
        <v>237192</v>
      </c>
      <c r="K44" s="79">
        <v>237710</v>
      </c>
      <c r="L44" s="79">
        <v>237865</v>
      </c>
      <c r="M44" s="80">
        <v>235618</v>
      </c>
      <c r="N44" s="78">
        <f t="shared" si="0"/>
        <v>238469.75</v>
      </c>
    </row>
    <row r="45" spans="1:14" ht="12" customHeight="1">
      <c r="A45" s="72" t="str">
        <f>'Pregnant Women Participating'!A45</f>
        <v>Arkansas</v>
      </c>
      <c r="B45" s="73">
        <v>21463</v>
      </c>
      <c r="C45" s="74">
        <v>21475</v>
      </c>
      <c r="D45" s="74">
        <v>21116</v>
      </c>
      <c r="E45" s="74">
        <v>21194</v>
      </c>
      <c r="F45" s="74">
        <v>20882</v>
      </c>
      <c r="G45" s="74">
        <v>21005</v>
      </c>
      <c r="H45" s="74">
        <v>21036</v>
      </c>
      <c r="I45" s="74">
        <v>21192</v>
      </c>
      <c r="J45" s="74">
        <v>20919</v>
      </c>
      <c r="K45" s="74">
        <v>20730</v>
      </c>
      <c r="L45" s="74">
        <v>20511</v>
      </c>
      <c r="M45" s="75">
        <v>20222</v>
      </c>
      <c r="N45" s="73">
        <f t="shared" si="0"/>
        <v>20978.75</v>
      </c>
    </row>
    <row r="46" spans="1:14" ht="12" customHeight="1">
      <c r="A46" s="72" t="str">
        <f>'Pregnant Women Participating'!A46</f>
        <v>Louisiana</v>
      </c>
      <c r="B46" s="73">
        <v>33196</v>
      </c>
      <c r="C46" s="74">
        <v>35183</v>
      </c>
      <c r="D46" s="74">
        <v>34460</v>
      </c>
      <c r="E46" s="74">
        <v>33933</v>
      </c>
      <c r="F46" s="74">
        <v>35016</v>
      </c>
      <c r="G46" s="74">
        <v>34656</v>
      </c>
      <c r="H46" s="74">
        <v>34378</v>
      </c>
      <c r="I46" s="74">
        <v>35220</v>
      </c>
      <c r="J46" s="74">
        <v>34982</v>
      </c>
      <c r="K46" s="74">
        <v>34029</v>
      </c>
      <c r="L46" s="74">
        <v>34861</v>
      </c>
      <c r="M46" s="75">
        <v>34482</v>
      </c>
      <c r="N46" s="73">
        <f t="shared" si="0"/>
        <v>34533</v>
      </c>
    </row>
    <row r="47" spans="1:14" ht="12" customHeight="1">
      <c r="A47" s="72" t="str">
        <f>'Pregnant Women Participating'!A47</f>
        <v>New Mexico</v>
      </c>
      <c r="B47" s="73">
        <v>10593</v>
      </c>
      <c r="C47" s="74">
        <v>10624</v>
      </c>
      <c r="D47" s="74">
        <v>10403</v>
      </c>
      <c r="E47" s="74">
        <v>10477</v>
      </c>
      <c r="F47" s="74">
        <v>10254</v>
      </c>
      <c r="G47" s="74">
        <v>10124</v>
      </c>
      <c r="H47" s="74">
        <v>10215</v>
      </c>
      <c r="I47" s="74">
        <v>10177</v>
      </c>
      <c r="J47" s="74">
        <v>10000</v>
      </c>
      <c r="K47" s="74">
        <v>10043</v>
      </c>
      <c r="L47" s="74">
        <v>10003</v>
      </c>
      <c r="M47" s="75">
        <v>9910</v>
      </c>
      <c r="N47" s="73">
        <f t="shared" si="0"/>
        <v>10235.25</v>
      </c>
    </row>
    <row r="48" spans="1:14" ht="12" customHeight="1">
      <c r="A48" s="72" t="str">
        <f>'Pregnant Women Participating'!A48</f>
        <v>Oklahoma</v>
      </c>
      <c r="B48" s="73">
        <v>18239</v>
      </c>
      <c r="C48" s="74">
        <v>18193</v>
      </c>
      <c r="D48" s="74">
        <v>17824</v>
      </c>
      <c r="E48" s="74">
        <v>18095</v>
      </c>
      <c r="F48" s="74">
        <v>17632</v>
      </c>
      <c r="G48" s="74">
        <v>17900</v>
      </c>
      <c r="H48" s="74">
        <v>18013</v>
      </c>
      <c r="I48" s="74">
        <v>17849</v>
      </c>
      <c r="J48" s="74">
        <v>17792</v>
      </c>
      <c r="K48" s="74">
        <v>17984</v>
      </c>
      <c r="L48" s="74">
        <v>17941</v>
      </c>
      <c r="M48" s="75">
        <v>17911</v>
      </c>
      <c r="N48" s="73">
        <f t="shared" si="0"/>
        <v>17947.75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132499</v>
      </c>
      <c r="C50" s="74">
        <v>130368</v>
      </c>
      <c r="D50" s="74">
        <v>126255</v>
      </c>
      <c r="E50" s="74">
        <v>127838</v>
      </c>
      <c r="F50" s="74">
        <v>125127</v>
      </c>
      <c r="G50" s="74">
        <v>122675</v>
      </c>
      <c r="H50" s="74">
        <v>123693</v>
      </c>
      <c r="I50" s="74">
        <v>124507</v>
      </c>
      <c r="J50" s="74">
        <v>124021</v>
      </c>
      <c r="K50" s="74">
        <v>125542</v>
      </c>
      <c r="L50" s="74">
        <v>125754</v>
      </c>
      <c r="M50" s="75">
        <v>124931</v>
      </c>
      <c r="N50" s="73">
        <f t="shared" si="0"/>
        <v>126100.83333333333</v>
      </c>
    </row>
    <row r="51" spans="1:14" ht="12" customHeight="1">
      <c r="A51" s="72" t="str">
        <f>'Pregnant Women Participating'!A51</f>
        <v>Acoma, Canoncito &amp; Laguna, NM</v>
      </c>
      <c r="B51" s="73">
        <v>48</v>
      </c>
      <c r="C51" s="74">
        <v>49</v>
      </c>
      <c r="D51" s="74">
        <v>51</v>
      </c>
      <c r="E51" s="74">
        <v>56</v>
      </c>
      <c r="F51" s="74">
        <v>52</v>
      </c>
      <c r="G51" s="74">
        <v>48</v>
      </c>
      <c r="H51" s="74">
        <v>50</v>
      </c>
      <c r="I51" s="74">
        <v>54</v>
      </c>
      <c r="J51" s="74">
        <v>55</v>
      </c>
      <c r="K51" s="74">
        <v>54</v>
      </c>
      <c r="L51" s="74">
        <v>45</v>
      </c>
      <c r="M51" s="75">
        <v>49</v>
      </c>
      <c r="N51" s="73">
        <f t="shared" si="0"/>
        <v>50.916666666666664</v>
      </c>
    </row>
    <row r="52" spans="1:14" ht="12" customHeight="1">
      <c r="A52" s="72" t="str">
        <f>'Pregnant Women Participating'!A52</f>
        <v>Eight Northern Pueblos, NM</v>
      </c>
      <c r="B52" s="73">
        <v>36</v>
      </c>
      <c r="C52" s="74">
        <v>40</v>
      </c>
      <c r="D52" s="74">
        <v>39</v>
      </c>
      <c r="E52" s="74">
        <v>38</v>
      </c>
      <c r="F52" s="74">
        <v>42</v>
      </c>
      <c r="G52" s="74">
        <v>42</v>
      </c>
      <c r="H52" s="74">
        <v>43</v>
      </c>
      <c r="I52" s="74">
        <v>43</v>
      </c>
      <c r="J52" s="74">
        <v>39</v>
      </c>
      <c r="K52" s="74">
        <v>38</v>
      </c>
      <c r="L52" s="74">
        <v>41</v>
      </c>
      <c r="M52" s="75">
        <v>37</v>
      </c>
      <c r="N52" s="73">
        <f t="shared" si="0"/>
        <v>39.833333333333336</v>
      </c>
    </row>
    <row r="53" spans="1:14" ht="12" customHeight="1">
      <c r="A53" s="72" t="str">
        <f>'Pregnant Women Participating'!A53</f>
        <v>Five Sandoval Pueblos, NM</v>
      </c>
      <c r="B53" s="73">
        <v>43</v>
      </c>
      <c r="C53" s="74">
        <v>46</v>
      </c>
      <c r="D53" s="74">
        <v>49</v>
      </c>
      <c r="E53" s="74">
        <v>52</v>
      </c>
      <c r="F53" s="74">
        <v>55</v>
      </c>
      <c r="G53" s="74">
        <v>56</v>
      </c>
      <c r="H53" s="74">
        <v>58</v>
      </c>
      <c r="I53" s="74">
        <v>51</v>
      </c>
      <c r="J53" s="74">
        <v>49</v>
      </c>
      <c r="K53" s="74">
        <v>49</v>
      </c>
      <c r="L53" s="74">
        <v>53</v>
      </c>
      <c r="M53" s="75">
        <v>54</v>
      </c>
      <c r="N53" s="73">
        <f t="shared" si="0"/>
        <v>51.25</v>
      </c>
    </row>
    <row r="54" spans="1:14" ht="12" customHeight="1">
      <c r="A54" s="72" t="str">
        <f>'Pregnant Women Participating'!A54</f>
        <v>Isleta Pueblo, NM</v>
      </c>
      <c r="B54" s="73">
        <v>126</v>
      </c>
      <c r="C54" s="74">
        <v>142</v>
      </c>
      <c r="D54" s="74">
        <v>141</v>
      </c>
      <c r="E54" s="74">
        <v>144</v>
      </c>
      <c r="F54" s="74">
        <v>154</v>
      </c>
      <c r="G54" s="74">
        <v>153</v>
      </c>
      <c r="H54" s="74">
        <v>152</v>
      </c>
      <c r="I54" s="74">
        <v>157</v>
      </c>
      <c r="J54" s="74">
        <v>167</v>
      </c>
      <c r="K54" s="74">
        <v>196</v>
      </c>
      <c r="L54" s="74">
        <v>195</v>
      </c>
      <c r="M54" s="75">
        <v>199</v>
      </c>
      <c r="N54" s="73">
        <f t="shared" si="0"/>
        <v>160.5</v>
      </c>
    </row>
    <row r="55" spans="1:14" ht="12" customHeight="1">
      <c r="A55" s="72" t="str">
        <f>'Pregnant Women Participating'!A55</f>
        <v>San Felipe Pueblo, NM</v>
      </c>
      <c r="B55" s="73">
        <v>47</v>
      </c>
      <c r="C55" s="74">
        <v>46</v>
      </c>
      <c r="D55" s="74">
        <v>44</v>
      </c>
      <c r="E55" s="74">
        <v>46</v>
      </c>
      <c r="F55" s="74">
        <v>49</v>
      </c>
      <c r="G55" s="74">
        <v>46</v>
      </c>
      <c r="H55" s="74">
        <v>46</v>
      </c>
      <c r="I55" s="74">
        <v>47</v>
      </c>
      <c r="J55" s="74">
        <v>48</v>
      </c>
      <c r="K55" s="74">
        <v>41</v>
      </c>
      <c r="L55" s="74">
        <v>36</v>
      </c>
      <c r="M55" s="75">
        <v>38</v>
      </c>
      <c r="N55" s="73">
        <f t="shared" si="0"/>
        <v>44.5</v>
      </c>
    </row>
    <row r="56" spans="1:14" ht="12" customHeight="1">
      <c r="A56" s="72" t="str">
        <f>'Pregnant Women Participating'!A56</f>
        <v>Santo Domingo Tribe, NM</v>
      </c>
      <c r="B56" s="73">
        <v>29</v>
      </c>
      <c r="C56" s="74">
        <v>33</v>
      </c>
      <c r="D56" s="74">
        <v>32</v>
      </c>
      <c r="E56" s="74">
        <v>31</v>
      </c>
      <c r="F56" s="74">
        <v>28</v>
      </c>
      <c r="G56" s="74">
        <v>29</v>
      </c>
      <c r="H56" s="74">
        <v>27</v>
      </c>
      <c r="I56" s="74">
        <v>25</v>
      </c>
      <c r="J56" s="74">
        <v>29</v>
      </c>
      <c r="K56" s="74">
        <v>26</v>
      </c>
      <c r="L56" s="74">
        <v>23</v>
      </c>
      <c r="M56" s="75">
        <v>30</v>
      </c>
      <c r="N56" s="73">
        <f t="shared" si="0"/>
        <v>28.5</v>
      </c>
    </row>
    <row r="57" spans="1:14" ht="12" customHeight="1">
      <c r="A57" s="72" t="str">
        <f>'Pregnant Women Participating'!A57</f>
        <v>Zuni Pueblo, NM</v>
      </c>
      <c r="B57" s="73">
        <v>69</v>
      </c>
      <c r="C57" s="74">
        <v>73</v>
      </c>
      <c r="D57" s="74">
        <v>78</v>
      </c>
      <c r="E57" s="74">
        <v>73</v>
      </c>
      <c r="F57" s="74">
        <v>68</v>
      </c>
      <c r="G57" s="74">
        <v>70</v>
      </c>
      <c r="H57" s="74">
        <v>76</v>
      </c>
      <c r="I57" s="74">
        <v>74</v>
      </c>
      <c r="J57" s="74">
        <v>73</v>
      </c>
      <c r="K57" s="74">
        <v>70</v>
      </c>
      <c r="L57" s="74">
        <v>68</v>
      </c>
      <c r="M57" s="75">
        <v>55</v>
      </c>
      <c r="N57" s="73">
        <f t="shared" si="0"/>
        <v>70.58333333333333</v>
      </c>
    </row>
    <row r="58" spans="1:14" ht="12" customHeight="1">
      <c r="A58" s="72" t="str">
        <f>'Pregnant Women Participating'!A58</f>
        <v>Cherokee Nation, OK</v>
      </c>
      <c r="B58" s="73">
        <v>1791</v>
      </c>
      <c r="C58" s="74">
        <v>1792</v>
      </c>
      <c r="D58" s="74">
        <v>1776</v>
      </c>
      <c r="E58" s="74">
        <v>1785</v>
      </c>
      <c r="F58" s="74">
        <v>1744</v>
      </c>
      <c r="G58" s="74">
        <v>1691</v>
      </c>
      <c r="H58" s="74">
        <v>1739</v>
      </c>
      <c r="I58" s="74">
        <v>1764</v>
      </c>
      <c r="J58" s="74">
        <v>1721</v>
      </c>
      <c r="K58" s="74">
        <v>1710</v>
      </c>
      <c r="L58" s="74">
        <v>1721</v>
      </c>
      <c r="M58" s="75">
        <v>1713</v>
      </c>
      <c r="N58" s="73">
        <f t="shared" si="0"/>
        <v>1745.5833333333333</v>
      </c>
    </row>
    <row r="59" spans="1:14" ht="12" customHeight="1">
      <c r="A59" s="72" t="str">
        <f>'Pregnant Women Participating'!A59</f>
        <v>Chickasaw Nation, OK</v>
      </c>
      <c r="B59" s="73">
        <v>774</v>
      </c>
      <c r="C59" s="74">
        <v>785</v>
      </c>
      <c r="D59" s="74">
        <v>773</v>
      </c>
      <c r="E59" s="74">
        <v>793</v>
      </c>
      <c r="F59" s="74">
        <v>781</v>
      </c>
      <c r="G59" s="74">
        <v>779</v>
      </c>
      <c r="H59" s="74">
        <v>793</v>
      </c>
      <c r="I59" s="74">
        <v>791</v>
      </c>
      <c r="J59" s="74">
        <v>797</v>
      </c>
      <c r="K59" s="74">
        <v>803</v>
      </c>
      <c r="L59" s="74">
        <v>791</v>
      </c>
      <c r="M59" s="75">
        <v>768</v>
      </c>
      <c r="N59" s="73">
        <f t="shared" si="0"/>
        <v>785.6666666666666</v>
      </c>
    </row>
    <row r="60" spans="1:14" ht="12" customHeight="1">
      <c r="A60" s="72" t="str">
        <f>'Pregnant Women Participating'!A60</f>
        <v>Choctaw Nation, OK</v>
      </c>
      <c r="B60" s="73">
        <v>931</v>
      </c>
      <c r="C60" s="74">
        <v>951</v>
      </c>
      <c r="D60" s="74">
        <v>955</v>
      </c>
      <c r="E60" s="74">
        <v>980</v>
      </c>
      <c r="F60" s="74">
        <v>958</v>
      </c>
      <c r="G60" s="74">
        <v>967</v>
      </c>
      <c r="H60" s="74">
        <v>924</v>
      </c>
      <c r="I60" s="74">
        <v>946</v>
      </c>
      <c r="J60" s="74">
        <v>945</v>
      </c>
      <c r="K60" s="74">
        <v>950</v>
      </c>
      <c r="L60" s="74">
        <v>959</v>
      </c>
      <c r="M60" s="75">
        <v>930</v>
      </c>
      <c r="N60" s="73">
        <f t="shared" si="0"/>
        <v>949.6666666666666</v>
      </c>
    </row>
    <row r="61" spans="1:14" ht="12" customHeight="1">
      <c r="A61" s="72" t="str">
        <f>'Pregnant Women Participating'!A61</f>
        <v>Citizen Potawatomi Nation, OK</v>
      </c>
      <c r="B61" s="73">
        <v>253</v>
      </c>
      <c r="C61" s="74">
        <v>236</v>
      </c>
      <c r="D61" s="74">
        <v>230</v>
      </c>
      <c r="E61" s="74">
        <v>255</v>
      </c>
      <c r="F61" s="74">
        <v>249</v>
      </c>
      <c r="G61" s="74">
        <v>274</v>
      </c>
      <c r="H61" s="74">
        <v>267</v>
      </c>
      <c r="I61" s="74">
        <v>280</v>
      </c>
      <c r="J61" s="74">
        <v>282</v>
      </c>
      <c r="K61" s="74">
        <v>282</v>
      </c>
      <c r="L61" s="74">
        <v>276</v>
      </c>
      <c r="M61" s="75">
        <v>297</v>
      </c>
      <c r="N61" s="73">
        <f t="shared" si="0"/>
        <v>265.0833333333333</v>
      </c>
    </row>
    <row r="62" spans="1:14" ht="12" customHeight="1">
      <c r="A62" s="72" t="str">
        <f>'Pregnant Women Participating'!A62</f>
        <v>Inter-Tribal Council, OK</v>
      </c>
      <c r="B62" s="73">
        <v>179</v>
      </c>
      <c r="C62" s="74">
        <v>176</v>
      </c>
      <c r="D62" s="74">
        <v>172</v>
      </c>
      <c r="E62" s="74">
        <v>167</v>
      </c>
      <c r="F62" s="74">
        <v>166</v>
      </c>
      <c r="G62" s="74">
        <v>161</v>
      </c>
      <c r="H62" s="74">
        <v>162</v>
      </c>
      <c r="I62" s="74">
        <v>167</v>
      </c>
      <c r="J62" s="74">
        <v>172</v>
      </c>
      <c r="K62" s="74">
        <v>185</v>
      </c>
      <c r="L62" s="74">
        <v>187</v>
      </c>
      <c r="M62" s="75">
        <v>194</v>
      </c>
      <c r="N62" s="73">
        <f t="shared" si="0"/>
        <v>174</v>
      </c>
    </row>
    <row r="63" spans="1:14" ht="12" customHeight="1">
      <c r="A63" s="72" t="str">
        <f>'Pregnant Women Participating'!A63</f>
        <v>Muscogee Creek Nation, OK</v>
      </c>
      <c r="B63" s="73">
        <v>518</v>
      </c>
      <c r="C63" s="74">
        <v>539</v>
      </c>
      <c r="D63" s="74">
        <v>542</v>
      </c>
      <c r="E63" s="74">
        <v>568</v>
      </c>
      <c r="F63" s="74">
        <v>548</v>
      </c>
      <c r="G63" s="74">
        <v>567</v>
      </c>
      <c r="H63" s="74">
        <v>573</v>
      </c>
      <c r="I63" s="74">
        <v>576</v>
      </c>
      <c r="J63" s="74">
        <v>589</v>
      </c>
      <c r="K63" s="74">
        <v>593</v>
      </c>
      <c r="L63" s="74">
        <v>570</v>
      </c>
      <c r="M63" s="75">
        <v>587</v>
      </c>
      <c r="N63" s="73">
        <f t="shared" si="0"/>
        <v>564.1666666666666</v>
      </c>
    </row>
    <row r="64" spans="1:14" ht="12" customHeight="1">
      <c r="A64" s="72" t="str">
        <f>'Pregnant Women Participating'!A64</f>
        <v>Osage Tribal Council, OK</v>
      </c>
      <c r="B64" s="73">
        <v>912</v>
      </c>
      <c r="C64" s="74">
        <v>907</v>
      </c>
      <c r="D64" s="74">
        <v>891</v>
      </c>
      <c r="E64" s="74">
        <v>850</v>
      </c>
      <c r="F64" s="74">
        <v>834</v>
      </c>
      <c r="G64" s="74">
        <v>825</v>
      </c>
      <c r="H64" s="74">
        <v>781</v>
      </c>
      <c r="I64" s="74">
        <v>720</v>
      </c>
      <c r="J64" s="74">
        <v>711</v>
      </c>
      <c r="K64" s="74">
        <v>704</v>
      </c>
      <c r="L64" s="74">
        <v>698</v>
      </c>
      <c r="M64" s="75">
        <v>685</v>
      </c>
      <c r="N64" s="73">
        <f t="shared" si="0"/>
        <v>793.1666666666666</v>
      </c>
    </row>
    <row r="65" spans="1:14" ht="12" customHeight="1">
      <c r="A65" s="72" t="str">
        <f>'Pregnant Women Participating'!A65</f>
        <v>Otoe-Missouria Tribe, OK</v>
      </c>
      <c r="B65" s="73">
        <v>132</v>
      </c>
      <c r="C65" s="74">
        <v>130</v>
      </c>
      <c r="D65" s="74">
        <v>128</v>
      </c>
      <c r="E65" s="74">
        <v>124</v>
      </c>
      <c r="F65" s="74">
        <v>113</v>
      </c>
      <c r="G65" s="74">
        <v>117</v>
      </c>
      <c r="H65" s="74">
        <v>111</v>
      </c>
      <c r="I65" s="74">
        <v>119</v>
      </c>
      <c r="J65" s="74">
        <v>111</v>
      </c>
      <c r="K65" s="74">
        <v>114</v>
      </c>
      <c r="L65" s="74">
        <v>115</v>
      </c>
      <c r="M65" s="75">
        <v>117</v>
      </c>
      <c r="N65" s="73">
        <f t="shared" si="0"/>
        <v>119.25</v>
      </c>
    </row>
    <row r="66" spans="1:14" ht="12" customHeight="1">
      <c r="A66" s="72" t="str">
        <f>'Pregnant Women Participating'!A66</f>
        <v>Wichita, Caddo &amp; Delaware (WCD), OK</v>
      </c>
      <c r="B66" s="73">
        <v>728</v>
      </c>
      <c r="C66" s="74">
        <v>714</v>
      </c>
      <c r="D66" s="74">
        <v>752</v>
      </c>
      <c r="E66" s="74">
        <v>755</v>
      </c>
      <c r="F66" s="74">
        <v>729</v>
      </c>
      <c r="G66" s="74">
        <v>761</v>
      </c>
      <c r="H66" s="74">
        <v>767</v>
      </c>
      <c r="I66" s="74">
        <v>795</v>
      </c>
      <c r="J66" s="74">
        <v>799</v>
      </c>
      <c r="K66" s="74">
        <v>809</v>
      </c>
      <c r="L66" s="74">
        <v>810</v>
      </c>
      <c r="M66" s="75">
        <v>800</v>
      </c>
      <c r="N66" s="73">
        <f t="shared" si="0"/>
        <v>768.25</v>
      </c>
    </row>
    <row r="67" spans="1:14" s="82" customFormat="1" ht="24.75" customHeight="1">
      <c r="A67" s="77" t="str">
        <f>'Pregnant Women Participating'!A67</f>
        <v>Southwest Region</v>
      </c>
      <c r="B67" s="78">
        <v>222606</v>
      </c>
      <c r="C67" s="79">
        <v>222502</v>
      </c>
      <c r="D67" s="79">
        <v>216711</v>
      </c>
      <c r="E67" s="79">
        <v>218254</v>
      </c>
      <c r="F67" s="79">
        <v>215481</v>
      </c>
      <c r="G67" s="79">
        <v>212946</v>
      </c>
      <c r="H67" s="79">
        <v>213904</v>
      </c>
      <c r="I67" s="79">
        <v>215554</v>
      </c>
      <c r="J67" s="79">
        <v>214301</v>
      </c>
      <c r="K67" s="79">
        <v>214952</v>
      </c>
      <c r="L67" s="79">
        <v>215658</v>
      </c>
      <c r="M67" s="80">
        <v>214009</v>
      </c>
      <c r="N67" s="78">
        <f t="shared" si="0"/>
        <v>216406.5</v>
      </c>
    </row>
    <row r="68" spans="1:14" ht="12" customHeight="1">
      <c r="A68" s="72" t="str">
        <f>'Pregnant Women Participating'!A68</f>
        <v>Colorado</v>
      </c>
      <c r="B68" s="73">
        <v>16444</v>
      </c>
      <c r="C68" s="74">
        <v>16349</v>
      </c>
      <c r="D68" s="74">
        <v>16038</v>
      </c>
      <c r="E68" s="74">
        <v>16172</v>
      </c>
      <c r="F68" s="74">
        <v>16181</v>
      </c>
      <c r="G68" s="74">
        <v>15994</v>
      </c>
      <c r="H68" s="74">
        <v>15899</v>
      </c>
      <c r="I68" s="74">
        <v>15894</v>
      </c>
      <c r="J68" s="74">
        <v>15623</v>
      </c>
      <c r="K68" s="74">
        <v>15507</v>
      </c>
      <c r="L68" s="74">
        <v>15410</v>
      </c>
      <c r="M68" s="75">
        <v>15285</v>
      </c>
      <c r="N68" s="73">
        <f t="shared" si="0"/>
        <v>15899.666666666666</v>
      </c>
    </row>
    <row r="69" spans="1:14" ht="12" customHeight="1">
      <c r="A69" s="72" t="str">
        <f>'Pregnant Women Participating'!A69</f>
        <v>Iowa</v>
      </c>
      <c r="B69" s="73">
        <v>12782</v>
      </c>
      <c r="C69" s="74">
        <v>12793</v>
      </c>
      <c r="D69" s="74">
        <v>12619</v>
      </c>
      <c r="E69" s="74">
        <v>12686</v>
      </c>
      <c r="F69" s="74">
        <v>12480</v>
      </c>
      <c r="G69" s="74">
        <v>12532</v>
      </c>
      <c r="H69" s="74">
        <v>12514</v>
      </c>
      <c r="I69" s="74">
        <v>12559</v>
      </c>
      <c r="J69" s="74">
        <v>12508</v>
      </c>
      <c r="K69" s="74">
        <v>12504</v>
      </c>
      <c r="L69" s="74">
        <v>12567</v>
      </c>
      <c r="M69" s="75">
        <v>12535</v>
      </c>
      <c r="N69" s="73">
        <f t="shared" si="0"/>
        <v>12589.916666666666</v>
      </c>
    </row>
    <row r="70" spans="1:14" ht="12" customHeight="1">
      <c r="A70" s="72" t="str">
        <f>'Pregnant Women Participating'!A70</f>
        <v>Kansas</v>
      </c>
      <c r="B70" s="73">
        <v>13564</v>
      </c>
      <c r="C70" s="74">
        <v>13424</v>
      </c>
      <c r="D70" s="74">
        <v>13443</v>
      </c>
      <c r="E70" s="74">
        <v>13796</v>
      </c>
      <c r="F70" s="74">
        <v>12608</v>
      </c>
      <c r="G70" s="74">
        <v>13069</v>
      </c>
      <c r="H70" s="74">
        <v>13019</v>
      </c>
      <c r="I70" s="74">
        <v>13205</v>
      </c>
      <c r="J70" s="74">
        <v>12949</v>
      </c>
      <c r="K70" s="74">
        <v>12964</v>
      </c>
      <c r="L70" s="74">
        <v>13008</v>
      </c>
      <c r="M70" s="75">
        <v>12694</v>
      </c>
      <c r="N70" s="73">
        <f t="shared" si="0"/>
        <v>13145.25</v>
      </c>
    </row>
    <row r="71" spans="1:14" ht="12" customHeight="1">
      <c r="A71" s="72" t="str">
        <f>'Pregnant Women Participating'!A71</f>
        <v>Missouri</v>
      </c>
      <c r="B71" s="73">
        <v>29503</v>
      </c>
      <c r="C71" s="74">
        <v>29404</v>
      </c>
      <c r="D71" s="74">
        <v>29094</v>
      </c>
      <c r="E71" s="74">
        <v>29741</v>
      </c>
      <c r="F71" s="74">
        <v>29092</v>
      </c>
      <c r="G71" s="74">
        <v>29148</v>
      </c>
      <c r="H71" s="74">
        <v>29249</v>
      </c>
      <c r="I71" s="74">
        <v>29539</v>
      </c>
      <c r="J71" s="74">
        <v>29398</v>
      </c>
      <c r="K71" s="74">
        <v>29517</v>
      </c>
      <c r="L71" s="74">
        <v>29513</v>
      </c>
      <c r="M71" s="75">
        <v>29642</v>
      </c>
      <c r="N71" s="73">
        <f t="shared" si="0"/>
        <v>29403.333333333332</v>
      </c>
    </row>
    <row r="72" spans="1:14" ht="12" customHeight="1">
      <c r="A72" s="72" t="str">
        <f>'Pregnant Women Participating'!A72</f>
        <v>Montana</v>
      </c>
      <c r="B72" s="73">
        <v>3128</v>
      </c>
      <c r="C72" s="74">
        <v>3144</v>
      </c>
      <c r="D72" s="74">
        <v>3223</v>
      </c>
      <c r="E72" s="74">
        <v>3287</v>
      </c>
      <c r="F72" s="74">
        <v>3268</v>
      </c>
      <c r="G72" s="74">
        <v>3254</v>
      </c>
      <c r="H72" s="74">
        <v>3269</v>
      </c>
      <c r="I72" s="74">
        <v>3339</v>
      </c>
      <c r="J72" s="74">
        <v>3296</v>
      </c>
      <c r="K72" s="74">
        <v>3309</v>
      </c>
      <c r="L72" s="74">
        <v>3305</v>
      </c>
      <c r="M72" s="75">
        <v>3234</v>
      </c>
      <c r="N72" s="73">
        <f t="shared" si="0"/>
        <v>3254.6666666666665</v>
      </c>
    </row>
    <row r="73" spans="1:14" ht="12" customHeight="1">
      <c r="A73" s="72" t="str">
        <f>'Pregnant Women Participating'!A73</f>
        <v>Nebraska</v>
      </c>
      <c r="B73" s="73">
        <v>6956</v>
      </c>
      <c r="C73" s="74">
        <v>7065</v>
      </c>
      <c r="D73" s="74">
        <v>6819</v>
      </c>
      <c r="E73" s="74">
        <v>6948</v>
      </c>
      <c r="F73" s="74">
        <v>6739</v>
      </c>
      <c r="G73" s="74">
        <v>6760</v>
      </c>
      <c r="H73" s="74">
        <v>6772</v>
      </c>
      <c r="I73" s="74">
        <v>6836</v>
      </c>
      <c r="J73" s="74">
        <v>6737</v>
      </c>
      <c r="K73" s="74">
        <v>6784</v>
      </c>
      <c r="L73" s="74">
        <v>6832</v>
      </c>
      <c r="M73" s="75">
        <v>6693</v>
      </c>
      <c r="N73" s="73">
        <f t="shared" si="0"/>
        <v>6828.416666666667</v>
      </c>
    </row>
    <row r="74" spans="1:14" ht="12" customHeight="1">
      <c r="A74" s="72" t="str">
        <f>'Pregnant Women Participating'!A74</f>
        <v>North Dakota</v>
      </c>
      <c r="B74" s="73">
        <v>2224</v>
      </c>
      <c r="C74" s="74">
        <v>2238</v>
      </c>
      <c r="D74" s="74">
        <v>2157</v>
      </c>
      <c r="E74" s="74">
        <v>2216</v>
      </c>
      <c r="F74" s="74">
        <v>2184</v>
      </c>
      <c r="G74" s="74">
        <v>2179</v>
      </c>
      <c r="H74" s="74">
        <v>2198</v>
      </c>
      <c r="I74" s="74">
        <v>2158</v>
      </c>
      <c r="J74" s="74">
        <v>2196</v>
      </c>
      <c r="K74" s="74">
        <v>2217</v>
      </c>
      <c r="L74" s="74">
        <v>2141</v>
      </c>
      <c r="M74" s="75">
        <v>2117</v>
      </c>
      <c r="N74" s="73">
        <f t="shared" si="0"/>
        <v>2185.4166666666665</v>
      </c>
    </row>
    <row r="75" spans="1:14" ht="12" customHeight="1">
      <c r="A75" s="72" t="str">
        <f>'Pregnant Women Participating'!A75</f>
        <v>South Dakota</v>
      </c>
      <c r="B75" s="73">
        <v>3539</v>
      </c>
      <c r="C75" s="74">
        <v>3524</v>
      </c>
      <c r="D75" s="74">
        <v>3436</v>
      </c>
      <c r="E75" s="74">
        <v>3511</v>
      </c>
      <c r="F75" s="74">
        <v>3391</v>
      </c>
      <c r="G75" s="74">
        <v>3442</v>
      </c>
      <c r="H75" s="74">
        <v>3416</v>
      </c>
      <c r="I75" s="74">
        <v>3468</v>
      </c>
      <c r="J75" s="74">
        <v>3363</v>
      </c>
      <c r="K75" s="74">
        <v>3372</v>
      </c>
      <c r="L75" s="74">
        <v>3317</v>
      </c>
      <c r="M75" s="75">
        <v>3284</v>
      </c>
      <c r="N75" s="73">
        <f t="shared" si="0"/>
        <v>3421.9166666666665</v>
      </c>
    </row>
    <row r="76" spans="1:14" ht="12" customHeight="1">
      <c r="A76" s="72" t="str">
        <f>'Pregnant Women Participating'!A76</f>
        <v>Utah</v>
      </c>
      <c r="B76" s="73">
        <v>9202</v>
      </c>
      <c r="C76" s="74">
        <v>9294</v>
      </c>
      <c r="D76" s="74">
        <v>9157</v>
      </c>
      <c r="E76" s="74">
        <v>9312</v>
      </c>
      <c r="F76" s="74">
        <v>9248</v>
      </c>
      <c r="G76" s="74">
        <v>9098</v>
      </c>
      <c r="H76" s="74">
        <v>9221</v>
      </c>
      <c r="I76" s="74">
        <v>9221</v>
      </c>
      <c r="J76" s="74">
        <v>9126</v>
      </c>
      <c r="K76" s="74">
        <v>9025</v>
      </c>
      <c r="L76" s="74">
        <v>9046</v>
      </c>
      <c r="M76" s="75">
        <v>8871</v>
      </c>
      <c r="N76" s="73">
        <f t="shared" si="0"/>
        <v>9151.75</v>
      </c>
    </row>
    <row r="77" spans="1:14" ht="12" customHeight="1">
      <c r="A77" s="72" t="str">
        <f>'Pregnant Women Participating'!A77</f>
        <v>Wyoming</v>
      </c>
      <c r="B77" s="73">
        <v>1971</v>
      </c>
      <c r="C77" s="74">
        <v>1816</v>
      </c>
      <c r="D77" s="74">
        <v>1818</v>
      </c>
      <c r="E77" s="74">
        <v>1796</v>
      </c>
      <c r="F77" s="74">
        <v>1749</v>
      </c>
      <c r="G77" s="74">
        <v>1763</v>
      </c>
      <c r="H77" s="74">
        <v>1769</v>
      </c>
      <c r="I77" s="74">
        <v>1795</v>
      </c>
      <c r="J77" s="74">
        <v>1835</v>
      </c>
      <c r="K77" s="74">
        <v>1869</v>
      </c>
      <c r="L77" s="74">
        <v>1832</v>
      </c>
      <c r="M77" s="75">
        <v>1858</v>
      </c>
      <c r="N77" s="73">
        <f t="shared" si="0"/>
        <v>1822.5833333333333</v>
      </c>
    </row>
    <row r="78" spans="1:14" ht="12" customHeight="1">
      <c r="A78" s="72" t="str">
        <f>'Pregnant Women Participating'!A78</f>
        <v>Ute Mountain Ute Tribe, CO</v>
      </c>
      <c r="B78" s="73">
        <v>28</v>
      </c>
      <c r="C78" s="74">
        <v>35</v>
      </c>
      <c r="D78" s="74">
        <v>36</v>
      </c>
      <c r="E78" s="74">
        <v>39</v>
      </c>
      <c r="F78" s="74">
        <v>41</v>
      </c>
      <c r="G78" s="74">
        <v>39</v>
      </c>
      <c r="H78" s="74">
        <v>37</v>
      </c>
      <c r="I78" s="74">
        <v>38</v>
      </c>
      <c r="J78" s="74">
        <v>35</v>
      </c>
      <c r="K78" s="74">
        <v>39</v>
      </c>
      <c r="L78" s="74">
        <v>35</v>
      </c>
      <c r="M78" s="75">
        <v>37</v>
      </c>
      <c r="N78" s="73">
        <f t="shared" si="0"/>
        <v>36.583333333333336</v>
      </c>
    </row>
    <row r="79" spans="1:14" ht="12" customHeight="1">
      <c r="A79" s="72" t="str">
        <f>'Pregnant Women Participating'!A79</f>
        <v>Omaha Sioux, NE</v>
      </c>
      <c r="B79" s="73">
        <v>61</v>
      </c>
      <c r="C79" s="74">
        <v>57</v>
      </c>
      <c r="D79" s="74">
        <v>57</v>
      </c>
      <c r="E79" s="74">
        <v>61</v>
      </c>
      <c r="F79" s="74">
        <v>63</v>
      </c>
      <c r="G79" s="74">
        <v>59</v>
      </c>
      <c r="H79" s="74">
        <v>64</v>
      </c>
      <c r="I79" s="74">
        <v>59</v>
      </c>
      <c r="J79" s="74">
        <v>58</v>
      </c>
      <c r="K79" s="74">
        <v>56</v>
      </c>
      <c r="L79" s="74">
        <v>50</v>
      </c>
      <c r="M79" s="75">
        <v>47</v>
      </c>
      <c r="N79" s="73">
        <f t="shared" si="0"/>
        <v>57.666666666666664</v>
      </c>
    </row>
    <row r="80" spans="1:14" ht="12" customHeight="1">
      <c r="A80" s="72" t="str">
        <f>'Pregnant Women Participating'!A80</f>
        <v>Santee Sioux, NE</v>
      </c>
      <c r="B80" s="73">
        <v>29</v>
      </c>
      <c r="C80" s="74">
        <v>28</v>
      </c>
      <c r="D80" s="74">
        <v>24</v>
      </c>
      <c r="E80" s="74">
        <v>24</v>
      </c>
      <c r="F80" s="74">
        <v>21</v>
      </c>
      <c r="G80" s="74">
        <v>24</v>
      </c>
      <c r="H80" s="74">
        <v>25</v>
      </c>
      <c r="I80" s="74">
        <v>28</v>
      </c>
      <c r="J80" s="74">
        <v>30</v>
      </c>
      <c r="K80" s="74">
        <v>29</v>
      </c>
      <c r="L80" s="74">
        <v>32</v>
      </c>
      <c r="M80" s="75">
        <v>26</v>
      </c>
      <c r="N80" s="73">
        <f t="shared" si="0"/>
        <v>26.666666666666668</v>
      </c>
    </row>
    <row r="81" spans="1:14" ht="12" customHeight="1">
      <c r="A81" s="72" t="str">
        <f>'Pregnant Women Participating'!A81</f>
        <v>Winnebago Tribe, NE</v>
      </c>
      <c r="B81" s="73">
        <v>44</v>
      </c>
      <c r="C81" s="74">
        <v>44</v>
      </c>
      <c r="D81" s="74">
        <v>47</v>
      </c>
      <c r="E81" s="74">
        <v>47</v>
      </c>
      <c r="F81" s="74">
        <v>45</v>
      </c>
      <c r="G81" s="74">
        <v>45</v>
      </c>
      <c r="H81" s="74">
        <v>57</v>
      </c>
      <c r="I81" s="74">
        <v>61</v>
      </c>
      <c r="J81" s="74">
        <v>61</v>
      </c>
      <c r="K81" s="74">
        <v>70</v>
      </c>
      <c r="L81" s="74">
        <v>66</v>
      </c>
      <c r="M81" s="75">
        <v>67</v>
      </c>
      <c r="N81" s="73">
        <f t="shared" si="0"/>
        <v>54.5</v>
      </c>
    </row>
    <row r="82" spans="1:14" ht="12" customHeight="1">
      <c r="A82" s="72" t="str">
        <f>'Pregnant Women Participating'!A82</f>
        <v>Standing Rock Sioux Tribe, ND</v>
      </c>
      <c r="B82" s="73">
        <v>124</v>
      </c>
      <c r="C82" s="74">
        <v>125</v>
      </c>
      <c r="D82" s="74">
        <v>133</v>
      </c>
      <c r="E82" s="74">
        <v>159</v>
      </c>
      <c r="F82" s="74">
        <v>155</v>
      </c>
      <c r="G82" s="74">
        <v>162</v>
      </c>
      <c r="H82" s="74">
        <v>166</v>
      </c>
      <c r="I82" s="74">
        <v>176</v>
      </c>
      <c r="J82" s="74">
        <v>183</v>
      </c>
      <c r="K82" s="74">
        <v>186</v>
      </c>
      <c r="L82" s="74">
        <v>164</v>
      </c>
      <c r="M82" s="75">
        <v>156</v>
      </c>
      <c r="N82" s="73">
        <f t="shared" si="0"/>
        <v>157.41666666666666</v>
      </c>
    </row>
    <row r="83" spans="1:14" ht="12" customHeight="1">
      <c r="A83" s="72" t="str">
        <f>'Pregnant Women Participating'!A83</f>
        <v>Three Affiliated Tribes, ND</v>
      </c>
      <c r="B83" s="73">
        <v>79</v>
      </c>
      <c r="C83" s="74">
        <v>76</v>
      </c>
      <c r="D83" s="74">
        <v>72</v>
      </c>
      <c r="E83" s="74">
        <v>73</v>
      </c>
      <c r="F83" s="74">
        <v>75</v>
      </c>
      <c r="G83" s="74">
        <v>77</v>
      </c>
      <c r="H83" s="74">
        <v>78</v>
      </c>
      <c r="I83" s="74">
        <v>90</v>
      </c>
      <c r="J83" s="74">
        <v>86</v>
      </c>
      <c r="K83" s="74">
        <v>83</v>
      </c>
      <c r="L83" s="74">
        <v>81</v>
      </c>
      <c r="M83" s="75">
        <v>90</v>
      </c>
      <c r="N83" s="73">
        <f t="shared" si="0"/>
        <v>80</v>
      </c>
    </row>
    <row r="84" spans="1:14" ht="12" customHeight="1">
      <c r="A84" s="72" t="str">
        <f>'Pregnant Women Participating'!A84</f>
        <v>Cheyenne River Sioux, SD</v>
      </c>
      <c r="B84" s="73">
        <v>142</v>
      </c>
      <c r="C84" s="74">
        <v>134</v>
      </c>
      <c r="D84" s="74">
        <v>138</v>
      </c>
      <c r="E84" s="74">
        <v>141</v>
      </c>
      <c r="F84" s="74">
        <v>135</v>
      </c>
      <c r="G84" s="74">
        <v>127</v>
      </c>
      <c r="H84" s="74">
        <v>129</v>
      </c>
      <c r="I84" s="74">
        <v>124</v>
      </c>
      <c r="J84" s="74">
        <v>116</v>
      </c>
      <c r="K84" s="74">
        <v>118</v>
      </c>
      <c r="L84" s="74">
        <v>124</v>
      </c>
      <c r="M84" s="75">
        <v>109</v>
      </c>
      <c r="N84" s="73">
        <f t="shared" si="0"/>
        <v>128.08333333333334</v>
      </c>
    </row>
    <row r="85" spans="1:14" ht="12" customHeight="1">
      <c r="A85" s="72" t="str">
        <f>'Pregnant Women Participating'!A85</f>
        <v>Rosebud Sioux, SD</v>
      </c>
      <c r="B85" s="73">
        <v>212</v>
      </c>
      <c r="C85" s="74">
        <v>223</v>
      </c>
      <c r="D85" s="74">
        <v>218</v>
      </c>
      <c r="E85" s="74">
        <v>214</v>
      </c>
      <c r="F85" s="74">
        <v>203</v>
      </c>
      <c r="G85" s="74">
        <v>208</v>
      </c>
      <c r="H85" s="74">
        <v>212</v>
      </c>
      <c r="I85" s="74">
        <v>212</v>
      </c>
      <c r="J85" s="74">
        <v>218</v>
      </c>
      <c r="K85" s="74">
        <v>205</v>
      </c>
      <c r="L85" s="74">
        <v>213</v>
      </c>
      <c r="M85" s="75">
        <v>199</v>
      </c>
      <c r="N85" s="73">
        <f t="shared" si="0"/>
        <v>211.41666666666666</v>
      </c>
    </row>
    <row r="86" spans="1:14" ht="12" customHeight="1">
      <c r="A86" s="72" t="str">
        <f>'Pregnant Women Participating'!A86</f>
        <v>Northern Arapahoe, WY</v>
      </c>
      <c r="B86" s="73">
        <v>107</v>
      </c>
      <c r="C86" s="74">
        <v>116</v>
      </c>
      <c r="D86" s="74">
        <v>118</v>
      </c>
      <c r="E86" s="74">
        <v>116</v>
      </c>
      <c r="F86" s="74">
        <v>115</v>
      </c>
      <c r="G86" s="74">
        <v>113</v>
      </c>
      <c r="H86" s="74">
        <v>107</v>
      </c>
      <c r="I86" s="74">
        <v>103</v>
      </c>
      <c r="J86" s="74">
        <v>92</v>
      </c>
      <c r="K86" s="74">
        <v>94</v>
      </c>
      <c r="L86" s="74">
        <v>105</v>
      </c>
      <c r="M86" s="75">
        <v>103</v>
      </c>
      <c r="N86" s="73">
        <f t="shared" si="0"/>
        <v>107.41666666666667</v>
      </c>
    </row>
    <row r="87" spans="1:14" ht="12" customHeight="1">
      <c r="A87" s="72" t="str">
        <f>'Pregnant Women Participating'!A87</f>
        <v>Shoshone Tribe, WY</v>
      </c>
      <c r="B87" s="73">
        <v>49</v>
      </c>
      <c r="C87" s="74">
        <v>43</v>
      </c>
      <c r="D87" s="74">
        <v>46</v>
      </c>
      <c r="E87" s="74">
        <v>47</v>
      </c>
      <c r="F87" s="74">
        <v>52</v>
      </c>
      <c r="G87" s="74">
        <v>49</v>
      </c>
      <c r="H87" s="74">
        <v>47</v>
      </c>
      <c r="I87" s="74">
        <v>48</v>
      </c>
      <c r="J87" s="74">
        <v>51</v>
      </c>
      <c r="K87" s="74">
        <v>48</v>
      </c>
      <c r="L87" s="74">
        <v>48</v>
      </c>
      <c r="M87" s="75">
        <v>36</v>
      </c>
      <c r="N87" s="73">
        <f t="shared" si="0"/>
        <v>47</v>
      </c>
    </row>
    <row r="88" spans="1:14" s="82" customFormat="1" ht="24.75" customHeight="1">
      <c r="A88" s="77" t="str">
        <f>'Pregnant Women Participating'!A88</f>
        <v>Mountain Plains</v>
      </c>
      <c r="B88" s="78">
        <v>100188</v>
      </c>
      <c r="C88" s="79">
        <v>99932</v>
      </c>
      <c r="D88" s="79">
        <v>98693</v>
      </c>
      <c r="E88" s="79">
        <v>100386</v>
      </c>
      <c r="F88" s="79">
        <v>97845</v>
      </c>
      <c r="G88" s="79">
        <v>98142</v>
      </c>
      <c r="H88" s="79">
        <v>98248</v>
      </c>
      <c r="I88" s="79">
        <v>98953</v>
      </c>
      <c r="J88" s="79">
        <v>97961</v>
      </c>
      <c r="K88" s="79">
        <v>97996</v>
      </c>
      <c r="L88" s="79">
        <v>97889</v>
      </c>
      <c r="M88" s="80">
        <v>97083</v>
      </c>
      <c r="N88" s="78">
        <f t="shared" si="0"/>
        <v>98609.66666666667</v>
      </c>
    </row>
    <row r="89" spans="1:14" ht="12" customHeight="1">
      <c r="A89" s="83" t="str">
        <f>'Pregnant Women Participating'!A89</f>
        <v>Alaska</v>
      </c>
      <c r="B89" s="73">
        <v>3402</v>
      </c>
      <c r="C89" s="74">
        <v>3348</v>
      </c>
      <c r="D89" s="74">
        <v>3314</v>
      </c>
      <c r="E89" s="74">
        <v>3289</v>
      </c>
      <c r="F89" s="74">
        <v>3276</v>
      </c>
      <c r="G89" s="74">
        <v>3265</v>
      </c>
      <c r="H89" s="74">
        <v>3319</v>
      </c>
      <c r="I89" s="74">
        <v>3348</v>
      </c>
      <c r="J89" s="74">
        <v>3341</v>
      </c>
      <c r="K89" s="74">
        <v>3236</v>
      </c>
      <c r="L89" s="74">
        <v>2882</v>
      </c>
      <c r="M89" s="75">
        <v>3211</v>
      </c>
      <c r="N89" s="73">
        <f t="shared" si="0"/>
        <v>3269.25</v>
      </c>
    </row>
    <row r="90" spans="1:14" ht="12" customHeight="1">
      <c r="A90" s="83" t="str">
        <f>'Pregnant Women Participating'!A90</f>
        <v>American Samoa</v>
      </c>
      <c r="B90" s="73">
        <v>414</v>
      </c>
      <c r="C90" s="74">
        <v>421</v>
      </c>
      <c r="D90" s="74">
        <v>416</v>
      </c>
      <c r="E90" s="74">
        <v>402</v>
      </c>
      <c r="F90" s="74">
        <v>397</v>
      </c>
      <c r="G90" s="74">
        <v>391</v>
      </c>
      <c r="H90" s="74">
        <v>421</v>
      </c>
      <c r="I90" s="74">
        <v>391</v>
      </c>
      <c r="J90" s="74">
        <v>427</v>
      </c>
      <c r="K90" s="74">
        <v>425</v>
      </c>
      <c r="L90" s="74">
        <v>413</v>
      </c>
      <c r="M90" s="75">
        <v>405</v>
      </c>
      <c r="N90" s="73">
        <f t="shared" si="0"/>
        <v>410.25</v>
      </c>
    </row>
    <row r="91" spans="1:14" ht="12" customHeight="1">
      <c r="A91" s="83" t="str">
        <f>'Pregnant Women Participating'!A91</f>
        <v>Arizona</v>
      </c>
      <c r="B91" s="73">
        <v>30042</v>
      </c>
      <c r="C91" s="74">
        <v>29596</v>
      </c>
      <c r="D91" s="74">
        <v>29034</v>
      </c>
      <c r="E91" s="74">
        <v>29727</v>
      </c>
      <c r="F91" s="74">
        <v>29151</v>
      </c>
      <c r="G91" s="74">
        <v>29117</v>
      </c>
      <c r="H91" s="74">
        <v>29425</v>
      </c>
      <c r="I91" s="74">
        <v>29721</v>
      </c>
      <c r="J91" s="74">
        <v>29777</v>
      </c>
      <c r="K91" s="74">
        <v>29794</v>
      </c>
      <c r="L91" s="74">
        <v>29644</v>
      </c>
      <c r="M91" s="75">
        <v>28872</v>
      </c>
      <c r="N91" s="73">
        <f t="shared" si="0"/>
        <v>29491.666666666668</v>
      </c>
    </row>
    <row r="92" spans="1:14" ht="12" customHeight="1">
      <c r="A92" s="83" t="str">
        <f>'Pregnant Women Participating'!A92</f>
        <v>California</v>
      </c>
      <c r="B92" s="73">
        <v>176802</v>
      </c>
      <c r="C92" s="74">
        <v>176339</v>
      </c>
      <c r="D92" s="74">
        <v>173971</v>
      </c>
      <c r="E92" s="74">
        <v>176792</v>
      </c>
      <c r="F92" s="74">
        <v>174171</v>
      </c>
      <c r="G92" s="74">
        <v>173348</v>
      </c>
      <c r="H92" s="74">
        <v>174005</v>
      </c>
      <c r="I92" s="74">
        <v>174267</v>
      </c>
      <c r="J92" s="74">
        <v>171909</v>
      </c>
      <c r="K92" s="74">
        <v>172740</v>
      </c>
      <c r="L92" s="74">
        <v>171507</v>
      </c>
      <c r="M92" s="75">
        <v>168703</v>
      </c>
      <c r="N92" s="73">
        <f t="shared" si="0"/>
        <v>173712.83333333334</v>
      </c>
    </row>
    <row r="93" spans="1:14" ht="12" customHeight="1">
      <c r="A93" s="83" t="str">
        <f>'Pregnant Women Participating'!A93</f>
        <v>Guam</v>
      </c>
      <c r="B93" s="73">
        <v>1338</v>
      </c>
      <c r="C93" s="74">
        <v>1402</v>
      </c>
      <c r="D93" s="74">
        <v>1409</v>
      </c>
      <c r="E93" s="74">
        <v>1457</v>
      </c>
      <c r="F93" s="74">
        <v>1462</v>
      </c>
      <c r="G93" s="74">
        <v>1449</v>
      </c>
      <c r="H93" s="74">
        <v>1390</v>
      </c>
      <c r="I93" s="74">
        <v>1431</v>
      </c>
      <c r="J93" s="74">
        <v>1416</v>
      </c>
      <c r="K93" s="74">
        <v>1432</v>
      </c>
      <c r="L93" s="74">
        <v>1414</v>
      </c>
      <c r="M93" s="75">
        <v>1408</v>
      </c>
      <c r="N93" s="73">
        <f t="shared" si="0"/>
        <v>1417.3333333333333</v>
      </c>
    </row>
    <row r="94" spans="1:14" ht="12" customHeight="1">
      <c r="A94" s="83" t="str">
        <f>'Pregnant Women Participating'!A94</f>
        <v>Hawaii</v>
      </c>
      <c r="B94" s="73">
        <v>5757</v>
      </c>
      <c r="C94" s="74">
        <v>5814</v>
      </c>
      <c r="D94" s="74">
        <v>5733</v>
      </c>
      <c r="E94" s="74">
        <v>5846</v>
      </c>
      <c r="F94" s="74">
        <v>5727</v>
      </c>
      <c r="G94" s="74">
        <v>5579</v>
      </c>
      <c r="H94" s="74">
        <v>5761</v>
      </c>
      <c r="I94" s="74">
        <v>5766</v>
      </c>
      <c r="J94" s="74">
        <v>5685</v>
      </c>
      <c r="K94" s="74">
        <v>5804</v>
      </c>
      <c r="L94" s="74">
        <v>5786</v>
      </c>
      <c r="M94" s="75">
        <v>5694</v>
      </c>
      <c r="N94" s="73">
        <f t="shared" si="0"/>
        <v>5746</v>
      </c>
    </row>
    <row r="95" spans="1:14" ht="12" customHeight="1">
      <c r="A95" s="83" t="str">
        <f>'Pregnant Women Participating'!A95</f>
        <v>Idaho</v>
      </c>
      <c r="B95" s="73">
        <v>6530</v>
      </c>
      <c r="C95" s="74">
        <v>6700</v>
      </c>
      <c r="D95" s="74">
        <v>6681</v>
      </c>
      <c r="E95" s="74">
        <v>6791</v>
      </c>
      <c r="F95" s="74">
        <v>6747</v>
      </c>
      <c r="G95" s="74">
        <v>6604</v>
      </c>
      <c r="H95" s="74">
        <v>5943</v>
      </c>
      <c r="I95" s="74">
        <v>5824</v>
      </c>
      <c r="J95" s="74">
        <v>5768</v>
      </c>
      <c r="K95" s="74">
        <v>5965</v>
      </c>
      <c r="L95" s="74">
        <v>5898</v>
      </c>
      <c r="M95" s="75">
        <v>5856</v>
      </c>
      <c r="N95" s="73">
        <f t="shared" si="0"/>
        <v>6275.583333333333</v>
      </c>
    </row>
    <row r="96" spans="1:14" ht="12" customHeight="1">
      <c r="A96" s="83" t="str">
        <f>'Pregnant Women Participating'!A96</f>
        <v>Nevada</v>
      </c>
      <c r="B96" s="73">
        <v>12516</v>
      </c>
      <c r="C96" s="74">
        <v>12562</v>
      </c>
      <c r="D96" s="74">
        <v>12535</v>
      </c>
      <c r="E96" s="74">
        <v>12690</v>
      </c>
      <c r="F96" s="74">
        <v>12624</v>
      </c>
      <c r="G96" s="74">
        <v>12622</v>
      </c>
      <c r="H96" s="74">
        <v>12722</v>
      </c>
      <c r="I96" s="74">
        <v>12755</v>
      </c>
      <c r="J96" s="74">
        <v>12766</v>
      </c>
      <c r="K96" s="74">
        <v>12825</v>
      </c>
      <c r="L96" s="74">
        <v>12769</v>
      </c>
      <c r="M96" s="75">
        <v>12614</v>
      </c>
      <c r="N96" s="73">
        <f t="shared" si="0"/>
        <v>12666.666666666666</v>
      </c>
    </row>
    <row r="97" spans="1:14" ht="12" customHeight="1">
      <c r="A97" s="83" t="str">
        <f>'Pregnant Women Participating'!A97</f>
        <v>Oregon</v>
      </c>
      <c r="B97" s="73">
        <v>14418</v>
      </c>
      <c r="C97" s="74">
        <v>14392</v>
      </c>
      <c r="D97" s="74">
        <v>14181</v>
      </c>
      <c r="E97" s="74">
        <v>14316</v>
      </c>
      <c r="F97" s="74">
        <v>14138</v>
      </c>
      <c r="G97" s="74">
        <v>14066</v>
      </c>
      <c r="H97" s="74">
        <v>14145</v>
      </c>
      <c r="I97" s="74">
        <v>14213</v>
      </c>
      <c r="J97" s="74">
        <v>13948</v>
      </c>
      <c r="K97" s="74">
        <v>13990</v>
      </c>
      <c r="L97" s="74">
        <v>13986</v>
      </c>
      <c r="M97" s="75">
        <v>13712</v>
      </c>
      <c r="N97" s="73">
        <f t="shared" si="0"/>
        <v>14125.416666666666</v>
      </c>
    </row>
    <row r="98" spans="1:14" ht="12" customHeight="1">
      <c r="A98" s="83" t="str">
        <f>'Pregnant Women Participating'!A98</f>
        <v>Washington</v>
      </c>
      <c r="B98" s="73">
        <v>23182</v>
      </c>
      <c r="C98" s="74">
        <v>23182</v>
      </c>
      <c r="D98" s="74">
        <v>23166</v>
      </c>
      <c r="E98" s="74">
        <v>23176</v>
      </c>
      <c r="F98" s="74">
        <v>22734</v>
      </c>
      <c r="G98" s="74">
        <v>22408</v>
      </c>
      <c r="H98" s="74">
        <v>22497</v>
      </c>
      <c r="I98" s="74">
        <v>22488</v>
      </c>
      <c r="J98" s="74">
        <v>22141</v>
      </c>
      <c r="K98" s="74">
        <v>22337</v>
      </c>
      <c r="L98" s="74">
        <v>22212</v>
      </c>
      <c r="M98" s="75">
        <v>22008</v>
      </c>
      <c r="N98" s="73">
        <f t="shared" si="0"/>
        <v>22627.583333333332</v>
      </c>
    </row>
    <row r="99" spans="1:14" ht="12" customHeight="1">
      <c r="A99" s="83" t="str">
        <f>'Pregnant Women Participating'!A99</f>
        <v>Northern Marianas</v>
      </c>
      <c r="B99" s="73">
        <v>475</v>
      </c>
      <c r="C99" s="74">
        <v>459</v>
      </c>
      <c r="D99" s="74">
        <v>464</v>
      </c>
      <c r="E99" s="74">
        <v>451</v>
      </c>
      <c r="F99" s="74">
        <v>460</v>
      </c>
      <c r="G99" s="74">
        <v>460</v>
      </c>
      <c r="H99" s="74">
        <v>463</v>
      </c>
      <c r="I99" s="74">
        <v>462</v>
      </c>
      <c r="J99" s="74">
        <v>468</v>
      </c>
      <c r="K99" s="74">
        <v>442</v>
      </c>
      <c r="L99" s="74">
        <v>430</v>
      </c>
      <c r="M99" s="75">
        <v>433</v>
      </c>
      <c r="N99" s="73">
        <f t="shared" si="0"/>
        <v>455.5833333333333</v>
      </c>
    </row>
    <row r="100" spans="1:14" ht="12" customHeight="1">
      <c r="A100" s="83" t="str">
        <f>'Pregnant Women Participating'!A100</f>
        <v>Inter-Tribal Council, AZ</v>
      </c>
      <c r="B100" s="73">
        <v>1961</v>
      </c>
      <c r="C100" s="74">
        <v>1968</v>
      </c>
      <c r="D100" s="74">
        <v>1930</v>
      </c>
      <c r="E100" s="74">
        <v>2013</v>
      </c>
      <c r="F100" s="74">
        <v>1892</v>
      </c>
      <c r="G100" s="74">
        <v>1904</v>
      </c>
      <c r="H100" s="74">
        <v>1887</v>
      </c>
      <c r="I100" s="74">
        <v>1865</v>
      </c>
      <c r="J100" s="74">
        <v>1856</v>
      </c>
      <c r="K100" s="74">
        <v>1925</v>
      </c>
      <c r="L100" s="74">
        <v>1951</v>
      </c>
      <c r="M100" s="75">
        <v>1869</v>
      </c>
      <c r="N100" s="73">
        <f t="shared" si="0"/>
        <v>1918.4166666666667</v>
      </c>
    </row>
    <row r="101" spans="1:14" ht="12" customHeight="1">
      <c r="A101" s="83" t="str">
        <f>'Pregnant Women Participating'!A101</f>
        <v>Navajo Nation, AZ</v>
      </c>
      <c r="B101" s="73">
        <v>1324</v>
      </c>
      <c r="C101" s="74">
        <v>1319</v>
      </c>
      <c r="D101" s="74">
        <v>1290</v>
      </c>
      <c r="E101" s="74">
        <v>1340</v>
      </c>
      <c r="F101" s="74">
        <v>1275</v>
      </c>
      <c r="G101" s="74">
        <v>1285</v>
      </c>
      <c r="H101" s="74">
        <v>1298</v>
      </c>
      <c r="I101" s="74">
        <v>1291</v>
      </c>
      <c r="J101" s="74">
        <v>1261</v>
      </c>
      <c r="K101" s="74">
        <v>1289</v>
      </c>
      <c r="L101" s="74">
        <v>1292</v>
      </c>
      <c r="M101" s="75">
        <v>1240</v>
      </c>
      <c r="N101" s="73">
        <f t="shared" si="0"/>
        <v>1292</v>
      </c>
    </row>
    <row r="102" spans="1:14" ht="12" customHeight="1">
      <c r="A102" s="83" t="str">
        <f>'Pregnant Women Participating'!A102</f>
        <v>Inter-Tribal Council, NV</v>
      </c>
      <c r="B102" s="73">
        <v>175</v>
      </c>
      <c r="C102" s="74">
        <v>177</v>
      </c>
      <c r="D102" s="74">
        <v>183</v>
      </c>
      <c r="E102" s="74">
        <v>161</v>
      </c>
      <c r="F102" s="74">
        <v>165</v>
      </c>
      <c r="G102" s="74">
        <v>176</v>
      </c>
      <c r="H102" s="74">
        <v>174</v>
      </c>
      <c r="I102" s="74">
        <v>174</v>
      </c>
      <c r="J102" s="74">
        <v>166</v>
      </c>
      <c r="K102" s="74">
        <v>183</v>
      </c>
      <c r="L102" s="74">
        <v>190</v>
      </c>
      <c r="M102" s="75">
        <v>188</v>
      </c>
      <c r="N102" s="73">
        <f t="shared" si="0"/>
        <v>176</v>
      </c>
    </row>
    <row r="103" spans="1:14" s="82" customFormat="1" ht="24.75" customHeight="1">
      <c r="A103" s="77" t="str">
        <f>'Pregnant Women Participating'!A103</f>
        <v>Western Region</v>
      </c>
      <c r="B103" s="78">
        <v>278336</v>
      </c>
      <c r="C103" s="79">
        <v>277679</v>
      </c>
      <c r="D103" s="79">
        <v>274307</v>
      </c>
      <c r="E103" s="79">
        <v>278451</v>
      </c>
      <c r="F103" s="79">
        <v>274219</v>
      </c>
      <c r="G103" s="79">
        <v>272674</v>
      </c>
      <c r="H103" s="79">
        <v>273450</v>
      </c>
      <c r="I103" s="79">
        <v>273996</v>
      </c>
      <c r="J103" s="79">
        <v>270929</v>
      </c>
      <c r="K103" s="79">
        <v>272387</v>
      </c>
      <c r="L103" s="79">
        <v>270374</v>
      </c>
      <c r="M103" s="80">
        <v>266213</v>
      </c>
      <c r="N103" s="78">
        <f t="shared" si="0"/>
        <v>273584.5833333333</v>
      </c>
    </row>
    <row r="104" spans="1:14" s="88" customFormat="1" ht="16.5" customHeight="1" thickBot="1">
      <c r="A104" s="84" t="str">
        <f>'Pregnant Women Participating'!A104</f>
        <v>TOTAL</v>
      </c>
      <c r="B104" s="85">
        <v>1459222</v>
      </c>
      <c r="C104" s="86">
        <v>1453149</v>
      </c>
      <c r="D104" s="86">
        <v>1428992</v>
      </c>
      <c r="E104" s="86">
        <v>1450652</v>
      </c>
      <c r="F104" s="86">
        <v>1432182</v>
      </c>
      <c r="G104" s="86">
        <v>1426554</v>
      </c>
      <c r="H104" s="86">
        <v>1431671</v>
      </c>
      <c r="I104" s="86">
        <v>1437230</v>
      </c>
      <c r="J104" s="86">
        <v>1424357</v>
      </c>
      <c r="K104" s="86">
        <v>1425775</v>
      </c>
      <c r="L104" s="86">
        <v>1425252</v>
      </c>
      <c r="M104" s="87">
        <v>1413594</v>
      </c>
      <c r="N104" s="85">
        <f t="shared" si="0"/>
        <v>1434052.5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12</v>
      </c>
    </row>
    <row r="6" spans="1:14" ht="12" customHeight="1">
      <c r="A6" s="10" t="str">
        <f>'Pregnant Women Participating'!A6</f>
        <v>Connecticut</v>
      </c>
      <c r="B6" s="18">
        <v>13919</v>
      </c>
      <c r="C6" s="16">
        <v>13920</v>
      </c>
      <c r="D6" s="16">
        <v>13627</v>
      </c>
      <c r="E6" s="16">
        <v>14065</v>
      </c>
      <c r="F6" s="16">
        <v>13501</v>
      </c>
      <c r="G6" s="16">
        <v>13534</v>
      </c>
      <c r="H6" s="16">
        <v>13663</v>
      </c>
      <c r="I6" s="16">
        <v>13824</v>
      </c>
      <c r="J6" s="16">
        <v>13514</v>
      </c>
      <c r="K6" s="16">
        <v>13768</v>
      </c>
      <c r="L6" s="16">
        <v>13514</v>
      </c>
      <c r="M6" s="50">
        <v>13335</v>
      </c>
      <c r="N6" s="18">
        <f aca="true" t="shared" si="0" ref="N6:N15">IF(SUM(B6:M6)&gt;0,AVERAGE(B6:M6)," ")</f>
        <v>13682</v>
      </c>
    </row>
    <row r="7" spans="1:14" ht="12" customHeight="1">
      <c r="A7" s="10" t="str">
        <f>'Pregnant Women Participating'!A7</f>
        <v>Maine</v>
      </c>
      <c r="B7" s="18">
        <v>5411</v>
      </c>
      <c r="C7" s="16">
        <v>5225</v>
      </c>
      <c r="D7" s="16">
        <v>5251</v>
      </c>
      <c r="E7" s="16">
        <v>5401</v>
      </c>
      <c r="F7" s="16">
        <v>5389</v>
      </c>
      <c r="G7" s="16">
        <v>5445</v>
      </c>
      <c r="H7" s="16">
        <v>5419</v>
      </c>
      <c r="I7" s="16">
        <v>5410</v>
      </c>
      <c r="J7" s="16">
        <v>5382</v>
      </c>
      <c r="K7" s="16">
        <v>5284</v>
      </c>
      <c r="L7" s="16">
        <v>5278</v>
      </c>
      <c r="M7" s="50">
        <v>5280</v>
      </c>
      <c r="N7" s="18">
        <f t="shared" si="0"/>
        <v>5347.916666666667</v>
      </c>
    </row>
    <row r="8" spans="1:14" ht="12" customHeight="1">
      <c r="A8" s="10" t="str">
        <f>'Pregnant Women Participating'!A8</f>
        <v>Massachusetts</v>
      </c>
      <c r="B8" s="18">
        <v>27958</v>
      </c>
      <c r="C8" s="16">
        <v>27979</v>
      </c>
      <c r="D8" s="16">
        <v>27749</v>
      </c>
      <c r="E8" s="16">
        <v>28279</v>
      </c>
      <c r="F8" s="16">
        <v>27868</v>
      </c>
      <c r="G8" s="16">
        <v>27833</v>
      </c>
      <c r="H8" s="16">
        <v>27855</v>
      </c>
      <c r="I8" s="16">
        <v>27912</v>
      </c>
      <c r="J8" s="16">
        <v>27414</v>
      </c>
      <c r="K8" s="16">
        <v>27328</v>
      </c>
      <c r="L8" s="16">
        <v>27367</v>
      </c>
      <c r="M8" s="50">
        <v>27253</v>
      </c>
      <c r="N8" s="18">
        <f t="shared" si="0"/>
        <v>27732.916666666668</v>
      </c>
    </row>
    <row r="9" spans="1:14" ht="12" customHeight="1">
      <c r="A9" s="10" t="str">
        <f>'Pregnant Women Participating'!A9</f>
        <v>New Hampshire</v>
      </c>
      <c r="B9" s="18">
        <v>4038</v>
      </c>
      <c r="C9" s="16">
        <v>4082</v>
      </c>
      <c r="D9" s="16">
        <v>3920</v>
      </c>
      <c r="E9" s="16">
        <v>4027</v>
      </c>
      <c r="F9" s="16">
        <v>3887</v>
      </c>
      <c r="G9" s="16">
        <v>3913</v>
      </c>
      <c r="H9" s="16">
        <v>3920</v>
      </c>
      <c r="I9" s="16">
        <v>4012</v>
      </c>
      <c r="J9" s="16">
        <v>3914</v>
      </c>
      <c r="K9" s="16">
        <v>4012</v>
      </c>
      <c r="L9" s="16">
        <v>4013</v>
      </c>
      <c r="M9" s="50">
        <v>3933</v>
      </c>
      <c r="N9" s="18">
        <f t="shared" si="0"/>
        <v>3972.5833333333335</v>
      </c>
    </row>
    <row r="10" spans="1:14" ht="12" customHeight="1">
      <c r="A10" s="10" t="str">
        <f>'Pregnant Women Participating'!A10</f>
        <v>New York</v>
      </c>
      <c r="B10" s="18">
        <v>117361</v>
      </c>
      <c r="C10" s="16">
        <v>117556</v>
      </c>
      <c r="D10" s="16">
        <v>116186</v>
      </c>
      <c r="E10" s="16">
        <v>117897</v>
      </c>
      <c r="F10" s="16">
        <v>117153</v>
      </c>
      <c r="G10" s="16">
        <v>116690</v>
      </c>
      <c r="H10" s="16">
        <v>117194</v>
      </c>
      <c r="I10" s="16">
        <v>116827</v>
      </c>
      <c r="J10" s="16">
        <v>115656</v>
      </c>
      <c r="K10" s="16">
        <v>115174</v>
      </c>
      <c r="L10" s="16">
        <v>114257</v>
      </c>
      <c r="M10" s="50">
        <v>113880</v>
      </c>
      <c r="N10" s="18">
        <f t="shared" si="0"/>
        <v>116319.25</v>
      </c>
    </row>
    <row r="11" spans="1:14" ht="12" customHeight="1">
      <c r="A11" s="10" t="str">
        <f>'Pregnant Women Participating'!A11</f>
        <v>Rhode Island</v>
      </c>
      <c r="B11" s="18">
        <v>5652</v>
      </c>
      <c r="C11" s="16">
        <v>5630</v>
      </c>
      <c r="D11" s="16">
        <v>5574</v>
      </c>
      <c r="E11" s="16">
        <v>5679</v>
      </c>
      <c r="F11" s="16">
        <v>5567</v>
      </c>
      <c r="G11" s="16">
        <v>5619</v>
      </c>
      <c r="H11" s="16">
        <v>5567</v>
      </c>
      <c r="I11" s="16">
        <v>5594</v>
      </c>
      <c r="J11" s="16">
        <v>5530</v>
      </c>
      <c r="K11" s="16">
        <v>5536</v>
      </c>
      <c r="L11" s="16">
        <v>5481</v>
      </c>
      <c r="M11" s="50">
        <v>5497</v>
      </c>
      <c r="N11" s="18">
        <f t="shared" si="0"/>
        <v>5577.166666666667</v>
      </c>
    </row>
    <row r="12" spans="1:14" ht="12" customHeight="1">
      <c r="A12" s="10" t="str">
        <f>'Pregnant Women Participating'!A12</f>
        <v>Vermont</v>
      </c>
      <c r="B12" s="18">
        <v>2855</v>
      </c>
      <c r="C12" s="16">
        <v>2821</v>
      </c>
      <c r="D12" s="16">
        <v>2821</v>
      </c>
      <c r="E12" s="16">
        <v>2834</v>
      </c>
      <c r="F12" s="16">
        <v>2861</v>
      </c>
      <c r="G12" s="16">
        <v>2780</v>
      </c>
      <c r="H12" s="16">
        <v>2773</v>
      </c>
      <c r="I12" s="16">
        <v>2703</v>
      </c>
      <c r="J12" s="16">
        <v>2755</v>
      </c>
      <c r="K12" s="16">
        <v>2742</v>
      </c>
      <c r="L12" s="16">
        <v>2740</v>
      </c>
      <c r="M12" s="50">
        <v>2746</v>
      </c>
      <c r="N12" s="18">
        <f t="shared" si="0"/>
        <v>2785.9166666666665</v>
      </c>
    </row>
    <row r="13" spans="1:14" ht="12" customHeight="1">
      <c r="A13" s="10" t="str">
        <f>'Pregnant Women Participating'!A13</f>
        <v>Indian Township, ME</v>
      </c>
      <c r="B13" s="18">
        <v>27</v>
      </c>
      <c r="C13" s="16">
        <v>24</v>
      </c>
      <c r="D13" s="16">
        <v>23</v>
      </c>
      <c r="E13" s="16">
        <v>23</v>
      </c>
      <c r="F13" s="16">
        <v>22</v>
      </c>
      <c r="G13" s="16">
        <v>21</v>
      </c>
      <c r="H13" s="16">
        <v>18</v>
      </c>
      <c r="I13" s="16">
        <v>17</v>
      </c>
      <c r="J13" s="16">
        <v>18</v>
      </c>
      <c r="K13" s="16">
        <v>18</v>
      </c>
      <c r="L13" s="16">
        <v>12</v>
      </c>
      <c r="M13" s="50">
        <v>8</v>
      </c>
      <c r="N13" s="18">
        <f t="shared" si="0"/>
        <v>19.25</v>
      </c>
    </row>
    <row r="14" spans="1:14" ht="12" customHeight="1">
      <c r="A14" s="10" t="str">
        <f>'Pregnant Women Participating'!A14</f>
        <v>Pleasant Point, ME</v>
      </c>
      <c r="B14" s="18">
        <v>14</v>
      </c>
      <c r="C14" s="16">
        <v>18</v>
      </c>
      <c r="D14" s="16">
        <v>18</v>
      </c>
      <c r="E14" s="16">
        <v>15</v>
      </c>
      <c r="F14" s="16">
        <v>15</v>
      </c>
      <c r="G14" s="16">
        <v>16</v>
      </c>
      <c r="H14" s="16">
        <v>11</v>
      </c>
      <c r="I14" s="16">
        <v>9</v>
      </c>
      <c r="J14" s="16">
        <v>8</v>
      </c>
      <c r="K14" s="16">
        <v>14</v>
      </c>
      <c r="L14" s="16">
        <v>11</v>
      </c>
      <c r="M14" s="50">
        <v>21</v>
      </c>
      <c r="N14" s="18">
        <f t="shared" si="0"/>
        <v>14.166666666666666</v>
      </c>
    </row>
    <row r="15" spans="1:14" ht="12" customHeight="1">
      <c r="A15" s="10" t="str">
        <f>'Pregnant Women Participating'!A15</f>
        <v>Seneca Nation, NY</v>
      </c>
      <c r="B15" s="18">
        <v>51</v>
      </c>
      <c r="C15" s="16">
        <v>51</v>
      </c>
      <c r="D15" s="16">
        <v>40</v>
      </c>
      <c r="E15" s="16">
        <v>49</v>
      </c>
      <c r="F15" s="16">
        <v>43</v>
      </c>
      <c r="G15" s="16">
        <v>39</v>
      </c>
      <c r="H15" s="16">
        <v>37</v>
      </c>
      <c r="I15" s="16">
        <v>40</v>
      </c>
      <c r="J15" s="16">
        <v>37</v>
      </c>
      <c r="K15" s="16">
        <v>37</v>
      </c>
      <c r="L15" s="16">
        <v>35</v>
      </c>
      <c r="M15" s="50">
        <v>38</v>
      </c>
      <c r="N15" s="18">
        <f t="shared" si="0"/>
        <v>41.416666666666664</v>
      </c>
    </row>
    <row r="16" spans="1:14" s="22" customFormat="1" ht="24.75" customHeight="1">
      <c r="A16" s="19" t="str">
        <f>'Pregnant Women Participating'!A16</f>
        <v>Northeast Region</v>
      </c>
      <c r="B16" s="21">
        <v>177286</v>
      </c>
      <c r="C16" s="20">
        <v>177306</v>
      </c>
      <c r="D16" s="20">
        <v>175209</v>
      </c>
      <c r="E16" s="20">
        <v>178269</v>
      </c>
      <c r="F16" s="20">
        <v>176306</v>
      </c>
      <c r="G16" s="20">
        <v>175890</v>
      </c>
      <c r="H16" s="20">
        <v>176457</v>
      </c>
      <c r="I16" s="20">
        <v>176348</v>
      </c>
      <c r="J16" s="20">
        <v>174228</v>
      </c>
      <c r="K16" s="20">
        <v>173913</v>
      </c>
      <c r="L16" s="20">
        <v>172708</v>
      </c>
      <c r="M16" s="49">
        <v>171991</v>
      </c>
      <c r="N16" s="21">
        <f aca="true" t="shared" si="1" ref="N16:N104">IF(SUM(B16:M16)&gt;0,AVERAGE(B16:M16)," ")</f>
        <v>175492.58333333334</v>
      </c>
    </row>
    <row r="17" spans="1:14" ht="12" customHeight="1">
      <c r="A17" s="10" t="str">
        <f>'Pregnant Women Participating'!A17</f>
        <v>Delaware</v>
      </c>
      <c r="B17" s="18">
        <v>5364</v>
      </c>
      <c r="C17" s="16">
        <v>5330</v>
      </c>
      <c r="D17" s="16">
        <v>5310</v>
      </c>
      <c r="E17" s="16">
        <v>5345</v>
      </c>
      <c r="F17" s="16">
        <v>5243</v>
      </c>
      <c r="G17" s="16">
        <v>5245</v>
      </c>
      <c r="H17" s="16">
        <v>5399</v>
      </c>
      <c r="I17" s="16">
        <v>5289</v>
      </c>
      <c r="J17" s="16">
        <v>5357</v>
      </c>
      <c r="K17" s="16">
        <v>5202</v>
      </c>
      <c r="L17" s="16">
        <v>5225</v>
      </c>
      <c r="M17" s="50">
        <v>5174</v>
      </c>
      <c r="N17" s="18">
        <f t="shared" si="1"/>
        <v>5290.25</v>
      </c>
    </row>
    <row r="18" spans="1:14" ht="12" customHeight="1">
      <c r="A18" s="10" t="str">
        <f>'Pregnant Women Participating'!A18</f>
        <v>District of Columbia</v>
      </c>
      <c r="B18" s="18">
        <v>4693</v>
      </c>
      <c r="C18" s="16">
        <v>4719</v>
      </c>
      <c r="D18" s="16">
        <v>4574</v>
      </c>
      <c r="E18" s="16">
        <v>4588</v>
      </c>
      <c r="F18" s="16">
        <v>4629</v>
      </c>
      <c r="G18" s="16">
        <v>4599</v>
      </c>
      <c r="H18" s="16">
        <v>4647</v>
      </c>
      <c r="I18" s="16">
        <v>4671</v>
      </c>
      <c r="J18" s="16">
        <v>4603</v>
      </c>
      <c r="K18" s="16">
        <v>4643</v>
      </c>
      <c r="L18" s="16">
        <v>4658</v>
      </c>
      <c r="M18" s="50">
        <v>4645</v>
      </c>
      <c r="N18" s="18">
        <f t="shared" si="1"/>
        <v>4639.083333333333</v>
      </c>
    </row>
    <row r="19" spans="1:14" ht="12" customHeight="1">
      <c r="A19" s="10" t="str">
        <f>'Pregnant Women Participating'!A19</f>
        <v>Maryland</v>
      </c>
      <c r="B19" s="18">
        <v>35187</v>
      </c>
      <c r="C19" s="16">
        <v>35370</v>
      </c>
      <c r="D19" s="16">
        <v>34652</v>
      </c>
      <c r="E19" s="16">
        <v>35270</v>
      </c>
      <c r="F19" s="16">
        <v>35116</v>
      </c>
      <c r="G19" s="16">
        <v>34744</v>
      </c>
      <c r="H19" s="16">
        <v>34888</v>
      </c>
      <c r="I19" s="16">
        <v>35009</v>
      </c>
      <c r="J19" s="16">
        <v>34691</v>
      </c>
      <c r="K19" s="16">
        <v>34862</v>
      </c>
      <c r="L19" s="16">
        <v>34948</v>
      </c>
      <c r="M19" s="50">
        <v>34610</v>
      </c>
      <c r="N19" s="18">
        <f t="shared" si="1"/>
        <v>34945.583333333336</v>
      </c>
    </row>
    <row r="20" spans="1:14" ht="12" customHeight="1">
      <c r="A20" s="10" t="str">
        <f>'Pregnant Women Participating'!A20</f>
        <v>New Jersey</v>
      </c>
      <c r="B20" s="18">
        <v>37529</v>
      </c>
      <c r="C20" s="16">
        <v>37734</v>
      </c>
      <c r="D20" s="16">
        <v>37206</v>
      </c>
      <c r="E20" s="16">
        <v>38489</v>
      </c>
      <c r="F20" s="16">
        <v>37896</v>
      </c>
      <c r="G20" s="16">
        <v>37819</v>
      </c>
      <c r="H20" s="16">
        <v>38174</v>
      </c>
      <c r="I20" s="16">
        <v>38369</v>
      </c>
      <c r="J20" s="16">
        <v>37894</v>
      </c>
      <c r="K20" s="16">
        <v>37766</v>
      </c>
      <c r="L20" s="16">
        <v>37832</v>
      </c>
      <c r="M20" s="50">
        <v>37621</v>
      </c>
      <c r="N20" s="18">
        <f t="shared" si="1"/>
        <v>37860.75</v>
      </c>
    </row>
    <row r="21" spans="1:14" ht="12" customHeight="1">
      <c r="A21" s="10" t="str">
        <f>'Pregnant Women Participating'!A21</f>
        <v>Pennsylvania</v>
      </c>
      <c r="B21" s="18">
        <v>63568</v>
      </c>
      <c r="C21" s="16">
        <v>63506</v>
      </c>
      <c r="D21" s="16">
        <v>63016</v>
      </c>
      <c r="E21" s="16">
        <v>63956</v>
      </c>
      <c r="F21" s="16">
        <v>63568</v>
      </c>
      <c r="G21" s="16">
        <v>63336</v>
      </c>
      <c r="H21" s="16">
        <v>63372</v>
      </c>
      <c r="I21" s="16">
        <v>63177</v>
      </c>
      <c r="J21" s="16">
        <v>62192</v>
      </c>
      <c r="K21" s="16">
        <v>62667</v>
      </c>
      <c r="L21" s="16">
        <v>66624</v>
      </c>
      <c r="M21" s="50">
        <v>69683</v>
      </c>
      <c r="N21" s="18">
        <f t="shared" si="1"/>
        <v>64055.416666666664</v>
      </c>
    </row>
    <row r="22" spans="1:14" ht="12" customHeight="1">
      <c r="A22" s="10" t="str">
        <f>'Pregnant Women Participating'!A22</f>
        <v>Puerto Rico</v>
      </c>
      <c r="B22" s="18">
        <v>39100</v>
      </c>
      <c r="C22" s="16">
        <v>38305</v>
      </c>
      <c r="D22" s="16">
        <v>37092</v>
      </c>
      <c r="E22" s="16">
        <v>37754</v>
      </c>
      <c r="F22" s="16">
        <v>37661</v>
      </c>
      <c r="G22" s="16">
        <v>36721</v>
      </c>
      <c r="H22" s="16">
        <v>36927</v>
      </c>
      <c r="I22" s="16">
        <v>37058</v>
      </c>
      <c r="J22" s="16">
        <v>36718</v>
      </c>
      <c r="K22" s="16">
        <v>35927</v>
      </c>
      <c r="L22" s="16">
        <v>36236</v>
      </c>
      <c r="M22" s="50">
        <v>36046</v>
      </c>
      <c r="N22" s="18">
        <f t="shared" si="1"/>
        <v>37128.75</v>
      </c>
    </row>
    <row r="23" spans="1:14" ht="12" customHeight="1">
      <c r="A23" s="10" t="str">
        <f>'Pregnant Women Participating'!A23</f>
        <v>Virginia</v>
      </c>
      <c r="B23" s="18">
        <v>39061</v>
      </c>
      <c r="C23" s="16">
        <v>39113</v>
      </c>
      <c r="D23" s="16">
        <v>38181</v>
      </c>
      <c r="E23" s="16">
        <v>38689</v>
      </c>
      <c r="F23" s="16">
        <v>38410</v>
      </c>
      <c r="G23" s="16">
        <v>38348</v>
      </c>
      <c r="H23" s="16">
        <v>38393</v>
      </c>
      <c r="I23" s="16">
        <v>38530</v>
      </c>
      <c r="J23" s="16">
        <v>38276</v>
      </c>
      <c r="K23" s="16">
        <v>38270</v>
      </c>
      <c r="L23" s="16">
        <v>38293</v>
      </c>
      <c r="M23" s="50">
        <v>38185</v>
      </c>
      <c r="N23" s="18">
        <f t="shared" si="1"/>
        <v>38479.083333333336</v>
      </c>
    </row>
    <row r="24" spans="1:14" ht="12" customHeight="1">
      <c r="A24" s="10" t="str">
        <f>'Pregnant Women Participating'!A24</f>
        <v>Virgin Islands</v>
      </c>
      <c r="B24" s="18">
        <v>1112</v>
      </c>
      <c r="C24" s="16">
        <v>1101</v>
      </c>
      <c r="D24" s="16">
        <v>1058</v>
      </c>
      <c r="E24" s="16">
        <v>1058</v>
      </c>
      <c r="F24" s="16">
        <v>1061</v>
      </c>
      <c r="G24" s="16">
        <v>1037</v>
      </c>
      <c r="H24" s="16">
        <v>1063</v>
      </c>
      <c r="I24" s="16">
        <v>1068</v>
      </c>
      <c r="J24" s="16">
        <v>1050</v>
      </c>
      <c r="K24" s="16">
        <v>1076</v>
      </c>
      <c r="L24" s="16">
        <v>1063</v>
      </c>
      <c r="M24" s="50">
        <v>1070</v>
      </c>
      <c r="N24" s="18">
        <f t="shared" si="1"/>
        <v>1068.0833333333333</v>
      </c>
    </row>
    <row r="25" spans="1:14" ht="12" customHeight="1">
      <c r="A25" s="10" t="str">
        <f>'Pregnant Women Participating'!A25</f>
        <v>West Virginia</v>
      </c>
      <c r="B25" s="18">
        <v>11437</v>
      </c>
      <c r="C25" s="16">
        <v>11454</v>
      </c>
      <c r="D25" s="16">
        <v>11186</v>
      </c>
      <c r="E25" s="16">
        <v>11578</v>
      </c>
      <c r="F25" s="16">
        <v>11373</v>
      </c>
      <c r="G25" s="16">
        <v>11536</v>
      </c>
      <c r="H25" s="16">
        <v>11537</v>
      </c>
      <c r="I25" s="16">
        <v>11673</v>
      </c>
      <c r="J25" s="16">
        <v>11560</v>
      </c>
      <c r="K25" s="16">
        <v>11661</v>
      </c>
      <c r="L25" s="16">
        <v>11765</v>
      </c>
      <c r="M25" s="50">
        <v>11697</v>
      </c>
      <c r="N25" s="18">
        <f t="shared" si="1"/>
        <v>11538.083333333334</v>
      </c>
    </row>
    <row r="26" spans="1:14" s="23" customFormat="1" ht="24.75" customHeight="1">
      <c r="A26" s="19" t="str">
        <f>'Pregnant Women Participating'!A26</f>
        <v>Mid-Atlantic Region</v>
      </c>
      <c r="B26" s="21">
        <v>237051</v>
      </c>
      <c r="C26" s="20">
        <v>236632</v>
      </c>
      <c r="D26" s="20">
        <v>232275</v>
      </c>
      <c r="E26" s="20">
        <v>236727</v>
      </c>
      <c r="F26" s="20">
        <v>234957</v>
      </c>
      <c r="G26" s="20">
        <v>233385</v>
      </c>
      <c r="H26" s="20">
        <v>234400</v>
      </c>
      <c r="I26" s="20">
        <v>234844</v>
      </c>
      <c r="J26" s="20">
        <v>232341</v>
      </c>
      <c r="K26" s="20">
        <v>232074</v>
      </c>
      <c r="L26" s="20">
        <v>236644</v>
      </c>
      <c r="M26" s="49">
        <v>238731</v>
      </c>
      <c r="N26" s="21">
        <f t="shared" si="1"/>
        <v>235005.08333333334</v>
      </c>
    </row>
    <row r="27" spans="1:14" ht="12" customHeight="1">
      <c r="A27" s="10" t="str">
        <f>'Pregnant Women Participating'!A27</f>
        <v>Alabama</v>
      </c>
      <c r="B27" s="18">
        <v>35692</v>
      </c>
      <c r="C27" s="16">
        <v>35553</v>
      </c>
      <c r="D27" s="16">
        <v>34936</v>
      </c>
      <c r="E27" s="16">
        <v>35384</v>
      </c>
      <c r="F27" s="16">
        <v>34662</v>
      </c>
      <c r="G27" s="16">
        <v>34718</v>
      </c>
      <c r="H27" s="16">
        <v>34941</v>
      </c>
      <c r="I27" s="16">
        <v>35245</v>
      </c>
      <c r="J27" s="16">
        <v>34771</v>
      </c>
      <c r="K27" s="16">
        <v>35063</v>
      </c>
      <c r="L27" s="16">
        <v>35147</v>
      </c>
      <c r="M27" s="50">
        <v>35079</v>
      </c>
      <c r="N27" s="18">
        <f t="shared" si="1"/>
        <v>35099.25</v>
      </c>
    </row>
    <row r="28" spans="1:14" ht="12" customHeight="1">
      <c r="A28" s="10" t="str">
        <f>'Pregnant Women Participating'!A28</f>
        <v>Florida</v>
      </c>
      <c r="B28" s="18">
        <v>118764</v>
      </c>
      <c r="C28" s="16">
        <v>117537</v>
      </c>
      <c r="D28" s="16">
        <v>115378</v>
      </c>
      <c r="E28" s="16">
        <v>117458</v>
      </c>
      <c r="F28" s="16">
        <v>116551</v>
      </c>
      <c r="G28" s="16">
        <v>115711</v>
      </c>
      <c r="H28" s="16">
        <v>116268</v>
      </c>
      <c r="I28" s="16">
        <v>116773</v>
      </c>
      <c r="J28" s="16">
        <v>116281</v>
      </c>
      <c r="K28" s="16">
        <v>116907</v>
      </c>
      <c r="L28" s="16">
        <v>117651</v>
      </c>
      <c r="M28" s="50">
        <v>117068</v>
      </c>
      <c r="N28" s="18">
        <f t="shared" si="1"/>
        <v>116862.25</v>
      </c>
    </row>
    <row r="29" spans="1:14" ht="12" customHeight="1">
      <c r="A29" s="10" t="str">
        <f>'Pregnant Women Participating'!A29</f>
        <v>Georgia</v>
      </c>
      <c r="B29" s="18">
        <v>69961</v>
      </c>
      <c r="C29" s="16">
        <v>68103</v>
      </c>
      <c r="D29" s="16">
        <v>65295</v>
      </c>
      <c r="E29" s="16">
        <v>68326</v>
      </c>
      <c r="F29" s="16">
        <v>67311</v>
      </c>
      <c r="G29" s="16">
        <v>67147</v>
      </c>
      <c r="H29" s="16">
        <v>67818</v>
      </c>
      <c r="I29" s="16">
        <v>67615</v>
      </c>
      <c r="J29" s="16">
        <v>67187</v>
      </c>
      <c r="K29" s="16">
        <v>66848</v>
      </c>
      <c r="L29" s="16">
        <v>67338</v>
      </c>
      <c r="M29" s="50">
        <v>67339</v>
      </c>
      <c r="N29" s="18">
        <f t="shared" si="1"/>
        <v>67524</v>
      </c>
    </row>
    <row r="30" spans="1:14" ht="12" customHeight="1">
      <c r="A30" s="10" t="str">
        <f>'Pregnant Women Participating'!A30</f>
        <v>Kentucky</v>
      </c>
      <c r="B30" s="18">
        <v>34430</v>
      </c>
      <c r="C30" s="16">
        <v>33902</v>
      </c>
      <c r="D30" s="16">
        <v>33507</v>
      </c>
      <c r="E30" s="16">
        <v>34208</v>
      </c>
      <c r="F30" s="16">
        <v>33735</v>
      </c>
      <c r="G30" s="16">
        <v>34086</v>
      </c>
      <c r="H30" s="16">
        <v>34165</v>
      </c>
      <c r="I30" s="16">
        <v>34170</v>
      </c>
      <c r="J30" s="16">
        <v>33993</v>
      </c>
      <c r="K30" s="16">
        <v>34196</v>
      </c>
      <c r="L30" s="16">
        <v>34458</v>
      </c>
      <c r="M30" s="50">
        <v>34048</v>
      </c>
      <c r="N30" s="18">
        <f t="shared" si="1"/>
        <v>34074.833333333336</v>
      </c>
    </row>
    <row r="31" spans="1:14" ht="12" customHeight="1">
      <c r="A31" s="10" t="str">
        <f>'Pregnant Women Participating'!A31</f>
        <v>Mississippi</v>
      </c>
      <c r="B31" s="18">
        <v>26203</v>
      </c>
      <c r="C31" s="16">
        <v>26074</v>
      </c>
      <c r="D31" s="16">
        <v>24923</v>
      </c>
      <c r="E31" s="16">
        <v>25901</v>
      </c>
      <c r="F31" s="16">
        <v>25495</v>
      </c>
      <c r="G31" s="16">
        <v>25624</v>
      </c>
      <c r="H31" s="16">
        <v>25907</v>
      </c>
      <c r="I31" s="16">
        <v>26395</v>
      </c>
      <c r="J31" s="16">
        <v>25966</v>
      </c>
      <c r="K31" s="16">
        <v>26374</v>
      </c>
      <c r="L31" s="16">
        <v>26401</v>
      </c>
      <c r="M31" s="50">
        <v>26182</v>
      </c>
      <c r="N31" s="18">
        <f t="shared" si="1"/>
        <v>25953.75</v>
      </c>
    </row>
    <row r="32" spans="1:14" ht="12" customHeight="1">
      <c r="A32" s="10" t="str">
        <f>'Pregnant Women Participating'!A32</f>
        <v>North Carolina</v>
      </c>
      <c r="B32" s="18">
        <v>64743</v>
      </c>
      <c r="C32" s="16">
        <v>64630</v>
      </c>
      <c r="D32" s="16">
        <v>63652</v>
      </c>
      <c r="E32" s="16">
        <v>63906</v>
      </c>
      <c r="F32" s="16">
        <v>63358</v>
      </c>
      <c r="G32" s="16">
        <v>63191</v>
      </c>
      <c r="H32" s="16">
        <v>63168</v>
      </c>
      <c r="I32" s="16">
        <v>63290</v>
      </c>
      <c r="J32" s="16">
        <v>62889</v>
      </c>
      <c r="K32" s="16">
        <v>62924</v>
      </c>
      <c r="L32" s="16">
        <v>63041</v>
      </c>
      <c r="M32" s="50">
        <v>62932</v>
      </c>
      <c r="N32" s="18">
        <f t="shared" si="1"/>
        <v>63477</v>
      </c>
    </row>
    <row r="33" spans="1:14" ht="12" customHeight="1">
      <c r="A33" s="10" t="str">
        <f>'Pregnant Women Participating'!A33</f>
        <v>South Carolina</v>
      </c>
      <c r="B33" s="18">
        <v>34753</v>
      </c>
      <c r="C33" s="16">
        <v>34236</v>
      </c>
      <c r="D33" s="16">
        <v>33806</v>
      </c>
      <c r="E33" s="16">
        <v>34207</v>
      </c>
      <c r="F33" s="16">
        <v>33554</v>
      </c>
      <c r="G33" s="16">
        <v>33442</v>
      </c>
      <c r="H33" s="16">
        <v>33521</v>
      </c>
      <c r="I33" s="16">
        <v>33556</v>
      </c>
      <c r="J33" s="16">
        <v>33164</v>
      </c>
      <c r="K33" s="16">
        <v>33255</v>
      </c>
      <c r="L33" s="16">
        <v>33130</v>
      </c>
      <c r="M33" s="50">
        <v>32904</v>
      </c>
      <c r="N33" s="18">
        <f t="shared" si="1"/>
        <v>33627.333333333336</v>
      </c>
    </row>
    <row r="34" spans="1:14" ht="12" customHeight="1">
      <c r="A34" s="10" t="str">
        <f>'Pregnant Women Participating'!A34</f>
        <v>Tennessee</v>
      </c>
      <c r="B34" s="18">
        <v>44672</v>
      </c>
      <c r="C34" s="16">
        <v>44287</v>
      </c>
      <c r="D34" s="16">
        <v>43355</v>
      </c>
      <c r="E34" s="16">
        <v>43756</v>
      </c>
      <c r="F34" s="16">
        <v>43300</v>
      </c>
      <c r="G34" s="16">
        <v>43114</v>
      </c>
      <c r="H34" s="16">
        <v>43252</v>
      </c>
      <c r="I34" s="16">
        <v>43522</v>
      </c>
      <c r="J34" s="16">
        <v>43320</v>
      </c>
      <c r="K34" s="16">
        <v>43192</v>
      </c>
      <c r="L34" s="16">
        <v>43428</v>
      </c>
      <c r="M34" s="50">
        <v>43333</v>
      </c>
      <c r="N34" s="18">
        <f t="shared" si="1"/>
        <v>43544.25</v>
      </c>
    </row>
    <row r="35" spans="1:14" ht="12" customHeight="1">
      <c r="A35" s="10" t="str">
        <f>'Pregnant Women Participating'!A35</f>
        <v>Choctaw Indians, MS</v>
      </c>
      <c r="B35" s="18">
        <v>164</v>
      </c>
      <c r="C35" s="16">
        <v>157</v>
      </c>
      <c r="D35" s="16">
        <v>162</v>
      </c>
      <c r="E35" s="16">
        <v>158</v>
      </c>
      <c r="F35" s="16">
        <v>159</v>
      </c>
      <c r="G35" s="16">
        <v>164</v>
      </c>
      <c r="H35" s="16">
        <v>174</v>
      </c>
      <c r="I35" s="16">
        <v>172</v>
      </c>
      <c r="J35" s="16">
        <v>161</v>
      </c>
      <c r="K35" s="16">
        <v>154</v>
      </c>
      <c r="L35" s="16">
        <v>172</v>
      </c>
      <c r="M35" s="50">
        <v>173</v>
      </c>
      <c r="N35" s="18">
        <f t="shared" si="1"/>
        <v>164.16666666666666</v>
      </c>
    </row>
    <row r="36" spans="1:14" ht="12" customHeight="1">
      <c r="A36" s="10" t="str">
        <f>'Pregnant Women Participating'!A36</f>
        <v>Eastern Cherokee, NC</v>
      </c>
      <c r="B36" s="18">
        <v>139</v>
      </c>
      <c r="C36" s="16">
        <v>133</v>
      </c>
      <c r="D36" s="16">
        <v>129</v>
      </c>
      <c r="E36" s="16">
        <v>134</v>
      </c>
      <c r="F36" s="16">
        <v>137</v>
      </c>
      <c r="G36" s="16">
        <v>139</v>
      </c>
      <c r="H36" s="16">
        <v>139</v>
      </c>
      <c r="I36" s="16">
        <v>141</v>
      </c>
      <c r="J36" s="16">
        <v>133</v>
      </c>
      <c r="K36" s="16">
        <v>132</v>
      </c>
      <c r="L36" s="16">
        <v>123</v>
      </c>
      <c r="M36" s="50">
        <v>132</v>
      </c>
      <c r="N36" s="18">
        <f t="shared" si="1"/>
        <v>134.25</v>
      </c>
    </row>
    <row r="37" spans="1:14" s="23" customFormat="1" ht="24.75" customHeight="1">
      <c r="A37" s="19" t="str">
        <f>'Pregnant Women Participating'!A37</f>
        <v>Southeast Region</v>
      </c>
      <c r="B37" s="21">
        <v>429521</v>
      </c>
      <c r="C37" s="20">
        <v>424612</v>
      </c>
      <c r="D37" s="20">
        <v>415143</v>
      </c>
      <c r="E37" s="20">
        <v>423438</v>
      </c>
      <c r="F37" s="20">
        <v>418262</v>
      </c>
      <c r="G37" s="20">
        <v>417336</v>
      </c>
      <c r="H37" s="20">
        <v>419353</v>
      </c>
      <c r="I37" s="20">
        <v>420879</v>
      </c>
      <c r="J37" s="20">
        <v>417865</v>
      </c>
      <c r="K37" s="20">
        <v>419045</v>
      </c>
      <c r="L37" s="20">
        <v>420889</v>
      </c>
      <c r="M37" s="49">
        <v>419190</v>
      </c>
      <c r="N37" s="21">
        <f t="shared" si="1"/>
        <v>420461.0833333333</v>
      </c>
    </row>
    <row r="38" spans="1:14" ht="12" customHeight="1">
      <c r="A38" s="10" t="str">
        <f>'Pregnant Women Participating'!A38</f>
        <v>Illinois</v>
      </c>
      <c r="B38" s="18">
        <v>75676</v>
      </c>
      <c r="C38" s="16">
        <v>75516</v>
      </c>
      <c r="D38" s="16">
        <v>74471</v>
      </c>
      <c r="E38" s="16">
        <v>75348</v>
      </c>
      <c r="F38" s="16">
        <v>74313</v>
      </c>
      <c r="G38" s="16">
        <v>74088</v>
      </c>
      <c r="H38" s="16">
        <v>73813</v>
      </c>
      <c r="I38" s="16">
        <v>74113</v>
      </c>
      <c r="J38" s="16">
        <v>73405</v>
      </c>
      <c r="K38" s="16">
        <v>73313</v>
      </c>
      <c r="L38" s="16">
        <v>72944</v>
      </c>
      <c r="M38" s="50">
        <v>72661</v>
      </c>
      <c r="N38" s="18">
        <f t="shared" si="1"/>
        <v>74138.41666666667</v>
      </c>
    </row>
    <row r="39" spans="1:14" ht="12" customHeight="1">
      <c r="A39" s="10" t="str">
        <f>'Pregnant Women Participating'!A39</f>
        <v>Indiana</v>
      </c>
      <c r="B39" s="18">
        <v>40500</v>
      </c>
      <c r="C39" s="16">
        <v>40418</v>
      </c>
      <c r="D39" s="16">
        <v>39702</v>
      </c>
      <c r="E39" s="16">
        <v>40545</v>
      </c>
      <c r="F39" s="16">
        <v>39892</v>
      </c>
      <c r="G39" s="16">
        <v>39880</v>
      </c>
      <c r="H39" s="16">
        <v>39935</v>
      </c>
      <c r="I39" s="16">
        <v>40232</v>
      </c>
      <c r="J39" s="16">
        <v>40207</v>
      </c>
      <c r="K39" s="16">
        <v>40458</v>
      </c>
      <c r="L39" s="16">
        <v>40502</v>
      </c>
      <c r="M39" s="50">
        <v>40203</v>
      </c>
      <c r="N39" s="18">
        <f t="shared" si="1"/>
        <v>40206.166666666664</v>
      </c>
    </row>
    <row r="40" spans="1:14" ht="12" customHeight="1">
      <c r="A40" s="10" t="str">
        <f>'Pregnant Women Participating'!A40</f>
        <v>Michigan</v>
      </c>
      <c r="B40" s="18">
        <v>63539</v>
      </c>
      <c r="C40" s="16">
        <v>63201</v>
      </c>
      <c r="D40" s="16">
        <v>62519</v>
      </c>
      <c r="E40" s="16">
        <v>62953</v>
      </c>
      <c r="F40" s="16">
        <v>62367</v>
      </c>
      <c r="G40" s="16">
        <v>62784</v>
      </c>
      <c r="H40" s="16">
        <v>62881</v>
      </c>
      <c r="I40" s="16">
        <v>63607</v>
      </c>
      <c r="J40" s="16">
        <v>63379</v>
      </c>
      <c r="K40" s="16">
        <v>64036</v>
      </c>
      <c r="L40" s="16">
        <v>64029</v>
      </c>
      <c r="M40" s="50">
        <v>63793</v>
      </c>
      <c r="N40" s="18">
        <f t="shared" si="1"/>
        <v>63257.333333333336</v>
      </c>
    </row>
    <row r="41" spans="1:14" ht="12" customHeight="1">
      <c r="A41" s="10" t="str">
        <f>'Pregnant Women Participating'!A41</f>
        <v>Minnesota</v>
      </c>
      <c r="B41" s="18">
        <v>28022</v>
      </c>
      <c r="C41" s="16">
        <v>28152</v>
      </c>
      <c r="D41" s="16">
        <v>28096</v>
      </c>
      <c r="E41" s="16">
        <v>28971</v>
      </c>
      <c r="F41" s="16">
        <v>28571</v>
      </c>
      <c r="G41" s="16">
        <v>28495</v>
      </c>
      <c r="H41" s="16">
        <v>28474</v>
      </c>
      <c r="I41" s="16">
        <v>28588</v>
      </c>
      <c r="J41" s="16">
        <v>28414</v>
      </c>
      <c r="K41" s="16">
        <v>28531</v>
      </c>
      <c r="L41" s="16">
        <v>28485</v>
      </c>
      <c r="M41" s="50">
        <v>28327</v>
      </c>
      <c r="N41" s="18">
        <f t="shared" si="1"/>
        <v>28427.166666666668</v>
      </c>
    </row>
    <row r="42" spans="1:14" ht="12" customHeight="1">
      <c r="A42" s="10" t="str">
        <f>'Pregnant Women Participating'!A42</f>
        <v>Ohio</v>
      </c>
      <c r="B42" s="18">
        <v>69083</v>
      </c>
      <c r="C42" s="16">
        <v>68799</v>
      </c>
      <c r="D42" s="16">
        <v>67479</v>
      </c>
      <c r="E42" s="16">
        <v>68648</v>
      </c>
      <c r="F42" s="16">
        <v>68168</v>
      </c>
      <c r="G42" s="16">
        <v>68041</v>
      </c>
      <c r="H42" s="16">
        <v>68447</v>
      </c>
      <c r="I42" s="16">
        <v>68567</v>
      </c>
      <c r="J42" s="16">
        <v>67956</v>
      </c>
      <c r="K42" s="16">
        <v>68209</v>
      </c>
      <c r="L42" s="16">
        <v>68162</v>
      </c>
      <c r="M42" s="50">
        <v>67227</v>
      </c>
      <c r="N42" s="18">
        <f t="shared" si="1"/>
        <v>68232.16666666667</v>
      </c>
    </row>
    <row r="43" spans="1:14" ht="12" customHeight="1">
      <c r="A43" s="10" t="str">
        <f>'Pregnant Women Participating'!A43</f>
        <v>Wisconsin</v>
      </c>
      <c r="B43" s="18">
        <v>27636</v>
      </c>
      <c r="C43" s="16">
        <v>27433</v>
      </c>
      <c r="D43" s="16">
        <v>26903</v>
      </c>
      <c r="E43" s="16">
        <v>27430</v>
      </c>
      <c r="F43" s="16">
        <v>26905</v>
      </c>
      <c r="G43" s="16">
        <v>26681</v>
      </c>
      <c r="H43" s="16">
        <v>26915</v>
      </c>
      <c r="I43" s="16">
        <v>26946</v>
      </c>
      <c r="J43" s="16">
        <v>26599</v>
      </c>
      <c r="K43" s="16">
        <v>26791</v>
      </c>
      <c r="L43" s="16">
        <v>26690</v>
      </c>
      <c r="M43" s="50">
        <v>26352</v>
      </c>
      <c r="N43" s="18">
        <f t="shared" si="1"/>
        <v>26940.083333333332</v>
      </c>
    </row>
    <row r="44" spans="1:14" s="23" customFormat="1" ht="24.75" customHeight="1">
      <c r="A44" s="19" t="str">
        <f>'Pregnant Women Participating'!A44</f>
        <v>Midwest Region</v>
      </c>
      <c r="B44" s="21">
        <v>304456</v>
      </c>
      <c r="C44" s="20">
        <v>303519</v>
      </c>
      <c r="D44" s="20">
        <v>299170</v>
      </c>
      <c r="E44" s="20">
        <v>303895</v>
      </c>
      <c r="F44" s="20">
        <v>300216</v>
      </c>
      <c r="G44" s="20">
        <v>299969</v>
      </c>
      <c r="H44" s="20">
        <v>300465</v>
      </c>
      <c r="I44" s="20">
        <v>302053</v>
      </c>
      <c r="J44" s="20">
        <v>299960</v>
      </c>
      <c r="K44" s="20">
        <v>301338</v>
      </c>
      <c r="L44" s="20">
        <v>300812</v>
      </c>
      <c r="M44" s="49">
        <v>298563</v>
      </c>
      <c r="N44" s="21">
        <f t="shared" si="1"/>
        <v>301201.3333333333</v>
      </c>
    </row>
    <row r="45" spans="1:14" ht="12" customHeight="1">
      <c r="A45" s="10" t="str">
        <f>'Pregnant Women Participating'!A45</f>
        <v>Arkansas</v>
      </c>
      <c r="B45" s="18">
        <v>24420</v>
      </c>
      <c r="C45" s="16">
        <v>24464</v>
      </c>
      <c r="D45" s="16">
        <v>24053</v>
      </c>
      <c r="E45" s="16">
        <v>24245</v>
      </c>
      <c r="F45" s="16">
        <v>23974</v>
      </c>
      <c r="G45" s="16">
        <v>24191</v>
      </c>
      <c r="H45" s="16">
        <v>24248</v>
      </c>
      <c r="I45" s="16">
        <v>24442</v>
      </c>
      <c r="J45" s="16">
        <v>24143</v>
      </c>
      <c r="K45" s="16">
        <v>23911</v>
      </c>
      <c r="L45" s="16">
        <v>23662</v>
      </c>
      <c r="M45" s="50">
        <v>23348</v>
      </c>
      <c r="N45" s="18">
        <f t="shared" si="1"/>
        <v>24091.75</v>
      </c>
    </row>
    <row r="46" spans="1:14" ht="12" customHeight="1">
      <c r="A46" s="10" t="str">
        <f>'Pregnant Women Participating'!A46</f>
        <v>Louisiana</v>
      </c>
      <c r="B46" s="18">
        <v>36578</v>
      </c>
      <c r="C46" s="16">
        <v>38762</v>
      </c>
      <c r="D46" s="16">
        <v>38023</v>
      </c>
      <c r="E46" s="16">
        <v>37425</v>
      </c>
      <c r="F46" s="16">
        <v>38613</v>
      </c>
      <c r="G46" s="16">
        <v>38178</v>
      </c>
      <c r="H46" s="16">
        <v>37850</v>
      </c>
      <c r="I46" s="16">
        <v>38705</v>
      </c>
      <c r="J46" s="16">
        <v>38532</v>
      </c>
      <c r="K46" s="16">
        <v>37578</v>
      </c>
      <c r="L46" s="16">
        <v>38522</v>
      </c>
      <c r="M46" s="50">
        <v>38216</v>
      </c>
      <c r="N46" s="18">
        <f t="shared" si="1"/>
        <v>38081.833333333336</v>
      </c>
    </row>
    <row r="47" spans="1:14" ht="12" customHeight="1">
      <c r="A47" s="10" t="str">
        <f>'Pregnant Women Participating'!A47</f>
        <v>New Mexico</v>
      </c>
      <c r="B47" s="18">
        <v>14215</v>
      </c>
      <c r="C47" s="16">
        <v>14306</v>
      </c>
      <c r="D47" s="16">
        <v>13993</v>
      </c>
      <c r="E47" s="16">
        <v>14219</v>
      </c>
      <c r="F47" s="16">
        <v>13891</v>
      </c>
      <c r="G47" s="16">
        <v>13723</v>
      </c>
      <c r="H47" s="16">
        <v>13790</v>
      </c>
      <c r="I47" s="16">
        <v>13744</v>
      </c>
      <c r="J47" s="16">
        <v>13563</v>
      </c>
      <c r="K47" s="16">
        <v>13654</v>
      </c>
      <c r="L47" s="16">
        <v>13599</v>
      </c>
      <c r="M47" s="50">
        <v>13528</v>
      </c>
      <c r="N47" s="18">
        <f t="shared" si="1"/>
        <v>13852.083333333334</v>
      </c>
    </row>
    <row r="48" spans="1:14" ht="12" customHeight="1">
      <c r="A48" s="10" t="str">
        <f>'Pregnant Women Participating'!A48</f>
        <v>Oklahoma</v>
      </c>
      <c r="B48" s="18">
        <v>22803</v>
      </c>
      <c r="C48" s="16">
        <v>22620</v>
      </c>
      <c r="D48" s="16">
        <v>22111</v>
      </c>
      <c r="E48" s="16">
        <v>22467</v>
      </c>
      <c r="F48" s="16">
        <v>21853</v>
      </c>
      <c r="G48" s="16">
        <v>22112</v>
      </c>
      <c r="H48" s="16">
        <v>22235</v>
      </c>
      <c r="I48" s="16">
        <v>21993</v>
      </c>
      <c r="J48" s="16">
        <v>21893</v>
      </c>
      <c r="K48" s="16">
        <v>22142</v>
      </c>
      <c r="L48" s="16">
        <v>22209</v>
      </c>
      <c r="M48" s="50">
        <v>22256</v>
      </c>
      <c r="N48" s="18">
        <f t="shared" si="1"/>
        <v>22224.5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231139</v>
      </c>
      <c r="C50" s="16">
        <v>229948</v>
      </c>
      <c r="D50" s="16">
        <v>226185</v>
      </c>
      <c r="E50" s="16">
        <v>228692</v>
      </c>
      <c r="F50" s="16">
        <v>226148</v>
      </c>
      <c r="G50" s="16">
        <v>224639</v>
      </c>
      <c r="H50" s="16">
        <v>225456</v>
      </c>
      <c r="I50" s="16">
        <v>226513</v>
      </c>
      <c r="J50" s="16">
        <v>225595</v>
      </c>
      <c r="K50" s="16">
        <v>226871</v>
      </c>
      <c r="L50" s="16">
        <v>226506</v>
      </c>
      <c r="M50" s="50">
        <v>225569</v>
      </c>
      <c r="N50" s="18">
        <f t="shared" si="1"/>
        <v>226938.41666666666</v>
      </c>
    </row>
    <row r="51" spans="1:14" ht="12" customHeight="1">
      <c r="A51" s="10" t="str">
        <f>'Pregnant Women Participating'!A51</f>
        <v>Acoma, Canoncito &amp; Laguna, NM</v>
      </c>
      <c r="B51" s="18">
        <v>96</v>
      </c>
      <c r="C51" s="16">
        <v>99</v>
      </c>
      <c r="D51" s="16">
        <v>95</v>
      </c>
      <c r="E51" s="16">
        <v>107</v>
      </c>
      <c r="F51" s="16">
        <v>103</v>
      </c>
      <c r="G51" s="16">
        <v>99</v>
      </c>
      <c r="H51" s="16">
        <v>103</v>
      </c>
      <c r="I51" s="16">
        <v>106</v>
      </c>
      <c r="J51" s="16">
        <v>101</v>
      </c>
      <c r="K51" s="16">
        <v>103</v>
      </c>
      <c r="L51" s="16">
        <v>98</v>
      </c>
      <c r="M51" s="50">
        <v>104</v>
      </c>
      <c r="N51" s="18">
        <f t="shared" si="1"/>
        <v>101.16666666666667</v>
      </c>
    </row>
    <row r="52" spans="1:14" ht="12" customHeight="1">
      <c r="A52" s="10" t="str">
        <f>'Pregnant Women Participating'!A52</f>
        <v>Eight Northern Pueblos, NM</v>
      </c>
      <c r="B52" s="18">
        <v>53</v>
      </c>
      <c r="C52" s="16">
        <v>53</v>
      </c>
      <c r="D52" s="16">
        <v>53</v>
      </c>
      <c r="E52" s="16">
        <v>52</v>
      </c>
      <c r="F52" s="16">
        <v>55</v>
      </c>
      <c r="G52" s="16">
        <v>54</v>
      </c>
      <c r="H52" s="16">
        <v>56</v>
      </c>
      <c r="I52" s="16">
        <v>56</v>
      </c>
      <c r="J52" s="16">
        <v>52</v>
      </c>
      <c r="K52" s="16">
        <v>48</v>
      </c>
      <c r="L52" s="16">
        <v>52</v>
      </c>
      <c r="M52" s="50">
        <v>49</v>
      </c>
      <c r="N52" s="18">
        <f t="shared" si="1"/>
        <v>52.75</v>
      </c>
    </row>
    <row r="53" spans="1:14" ht="12" customHeight="1">
      <c r="A53" s="10" t="str">
        <f>'Pregnant Women Participating'!A53</f>
        <v>Five Sandoval Pueblos, NM</v>
      </c>
      <c r="B53" s="18">
        <v>65</v>
      </c>
      <c r="C53" s="16">
        <v>65</v>
      </c>
      <c r="D53" s="16">
        <v>70</v>
      </c>
      <c r="E53" s="16">
        <v>74</v>
      </c>
      <c r="F53" s="16">
        <v>78</v>
      </c>
      <c r="G53" s="16">
        <v>81</v>
      </c>
      <c r="H53" s="16">
        <v>87</v>
      </c>
      <c r="I53" s="16">
        <v>74</v>
      </c>
      <c r="J53" s="16">
        <v>74</v>
      </c>
      <c r="K53" s="16">
        <v>72</v>
      </c>
      <c r="L53" s="16">
        <v>80</v>
      </c>
      <c r="M53" s="50">
        <v>76</v>
      </c>
      <c r="N53" s="18">
        <f t="shared" si="1"/>
        <v>74.66666666666667</v>
      </c>
    </row>
    <row r="54" spans="1:14" ht="12" customHeight="1">
      <c r="A54" s="10" t="str">
        <f>'Pregnant Women Participating'!A54</f>
        <v>Isleta Pueblo, NM</v>
      </c>
      <c r="B54" s="18">
        <v>186</v>
      </c>
      <c r="C54" s="16">
        <v>199</v>
      </c>
      <c r="D54" s="16">
        <v>201</v>
      </c>
      <c r="E54" s="16">
        <v>222</v>
      </c>
      <c r="F54" s="16">
        <v>236</v>
      </c>
      <c r="G54" s="16">
        <v>236</v>
      </c>
      <c r="H54" s="16">
        <v>238</v>
      </c>
      <c r="I54" s="16">
        <v>247</v>
      </c>
      <c r="J54" s="16">
        <v>260</v>
      </c>
      <c r="K54" s="16">
        <v>293</v>
      </c>
      <c r="L54" s="16">
        <v>277</v>
      </c>
      <c r="M54" s="50">
        <v>287</v>
      </c>
      <c r="N54" s="18">
        <f t="shared" si="1"/>
        <v>240.16666666666666</v>
      </c>
    </row>
    <row r="55" spans="1:14" ht="12" customHeight="1">
      <c r="A55" s="10" t="str">
        <f>'Pregnant Women Participating'!A55</f>
        <v>San Felipe Pueblo, NM</v>
      </c>
      <c r="B55" s="18">
        <v>73</v>
      </c>
      <c r="C55" s="16">
        <v>69</v>
      </c>
      <c r="D55" s="16">
        <v>70</v>
      </c>
      <c r="E55" s="16">
        <v>79</v>
      </c>
      <c r="F55" s="16">
        <v>84</v>
      </c>
      <c r="G55" s="16">
        <v>82</v>
      </c>
      <c r="H55" s="16">
        <v>81</v>
      </c>
      <c r="I55" s="16">
        <v>64</v>
      </c>
      <c r="J55" s="16">
        <v>80</v>
      </c>
      <c r="K55" s="16">
        <v>73</v>
      </c>
      <c r="L55" s="16">
        <v>67</v>
      </c>
      <c r="M55" s="50">
        <v>65</v>
      </c>
      <c r="N55" s="18">
        <f t="shared" si="1"/>
        <v>73.91666666666667</v>
      </c>
    </row>
    <row r="56" spans="1:14" ht="12" customHeight="1">
      <c r="A56" s="10" t="str">
        <f>'Pregnant Women Participating'!A56</f>
        <v>Santo Domingo Tribe, NM</v>
      </c>
      <c r="B56" s="18">
        <v>46</v>
      </c>
      <c r="C56" s="16">
        <v>51</v>
      </c>
      <c r="D56" s="16">
        <v>56</v>
      </c>
      <c r="E56" s="16">
        <v>52</v>
      </c>
      <c r="F56" s="16">
        <v>47</v>
      </c>
      <c r="G56" s="16">
        <v>51</v>
      </c>
      <c r="H56" s="16">
        <v>51</v>
      </c>
      <c r="I56" s="16">
        <v>47</v>
      </c>
      <c r="J56" s="16">
        <v>48</v>
      </c>
      <c r="K56" s="16">
        <v>48</v>
      </c>
      <c r="L56" s="16">
        <v>44</v>
      </c>
      <c r="M56" s="50">
        <v>45</v>
      </c>
      <c r="N56" s="18">
        <f t="shared" si="1"/>
        <v>48.833333333333336</v>
      </c>
    </row>
    <row r="57" spans="1:14" ht="12" customHeight="1">
      <c r="A57" s="10" t="str">
        <f>'Pregnant Women Participating'!A57</f>
        <v>Zuni Pueblo, NM</v>
      </c>
      <c r="B57" s="18">
        <v>156</v>
      </c>
      <c r="C57" s="16">
        <v>152</v>
      </c>
      <c r="D57" s="16">
        <v>158</v>
      </c>
      <c r="E57" s="16">
        <v>154</v>
      </c>
      <c r="F57" s="16">
        <v>153</v>
      </c>
      <c r="G57" s="16">
        <v>154</v>
      </c>
      <c r="H57" s="16">
        <v>159</v>
      </c>
      <c r="I57" s="16">
        <v>147</v>
      </c>
      <c r="J57" s="16">
        <v>148</v>
      </c>
      <c r="K57" s="16">
        <v>139</v>
      </c>
      <c r="L57" s="16">
        <v>137</v>
      </c>
      <c r="M57" s="50">
        <v>128</v>
      </c>
      <c r="N57" s="18">
        <f t="shared" si="1"/>
        <v>148.75</v>
      </c>
    </row>
    <row r="58" spans="1:14" ht="12" customHeight="1">
      <c r="A58" s="10" t="str">
        <f>'Pregnant Women Participating'!A58</f>
        <v>Cherokee Nation, OK</v>
      </c>
      <c r="B58" s="18">
        <v>2000</v>
      </c>
      <c r="C58" s="16">
        <v>2013</v>
      </c>
      <c r="D58" s="16">
        <v>1973</v>
      </c>
      <c r="E58" s="16">
        <v>1981</v>
      </c>
      <c r="F58" s="16">
        <v>1949</v>
      </c>
      <c r="G58" s="16">
        <v>1896</v>
      </c>
      <c r="H58" s="16">
        <v>1939</v>
      </c>
      <c r="I58" s="16">
        <v>1982</v>
      </c>
      <c r="J58" s="16">
        <v>1940</v>
      </c>
      <c r="K58" s="16">
        <v>1957</v>
      </c>
      <c r="L58" s="16">
        <v>1960</v>
      </c>
      <c r="M58" s="50">
        <v>1951</v>
      </c>
      <c r="N58" s="18">
        <f t="shared" si="1"/>
        <v>1961.75</v>
      </c>
    </row>
    <row r="59" spans="1:14" ht="12" customHeight="1">
      <c r="A59" s="10" t="str">
        <f>'Pregnant Women Participating'!A59</f>
        <v>Chickasaw Nation, OK</v>
      </c>
      <c r="B59" s="18">
        <v>962</v>
      </c>
      <c r="C59" s="16">
        <v>965</v>
      </c>
      <c r="D59" s="16">
        <v>967</v>
      </c>
      <c r="E59" s="16">
        <v>991</v>
      </c>
      <c r="F59" s="16">
        <v>978</v>
      </c>
      <c r="G59" s="16">
        <v>972</v>
      </c>
      <c r="H59" s="16">
        <v>983</v>
      </c>
      <c r="I59" s="16">
        <v>977</v>
      </c>
      <c r="J59" s="16">
        <v>980</v>
      </c>
      <c r="K59" s="16">
        <v>1004</v>
      </c>
      <c r="L59" s="16">
        <v>1002</v>
      </c>
      <c r="M59" s="50">
        <v>978</v>
      </c>
      <c r="N59" s="18">
        <f t="shared" si="1"/>
        <v>979.9166666666666</v>
      </c>
    </row>
    <row r="60" spans="1:14" ht="12" customHeight="1">
      <c r="A60" s="10" t="str">
        <f>'Pregnant Women Participating'!A60</f>
        <v>Choctaw Nation, OK</v>
      </c>
      <c r="B60" s="18">
        <v>1067</v>
      </c>
      <c r="C60" s="16">
        <v>1090</v>
      </c>
      <c r="D60" s="16">
        <v>1078</v>
      </c>
      <c r="E60" s="16">
        <v>1100</v>
      </c>
      <c r="F60" s="16">
        <v>1081</v>
      </c>
      <c r="G60" s="16">
        <v>1080</v>
      </c>
      <c r="H60" s="16">
        <v>1041</v>
      </c>
      <c r="I60" s="16">
        <v>1062</v>
      </c>
      <c r="J60" s="16">
        <v>1059</v>
      </c>
      <c r="K60" s="16">
        <v>1067</v>
      </c>
      <c r="L60" s="16">
        <v>1072</v>
      </c>
      <c r="M60" s="50">
        <v>1043</v>
      </c>
      <c r="N60" s="18">
        <f t="shared" si="1"/>
        <v>1070</v>
      </c>
    </row>
    <row r="61" spans="1:14" ht="12" customHeight="1">
      <c r="A61" s="10" t="str">
        <f>'Pregnant Women Participating'!A61</f>
        <v>Citizen Potawatomi Nation, OK</v>
      </c>
      <c r="B61" s="18">
        <v>296</v>
      </c>
      <c r="C61" s="16">
        <v>275</v>
      </c>
      <c r="D61" s="16">
        <v>272</v>
      </c>
      <c r="E61" s="16">
        <v>299</v>
      </c>
      <c r="F61" s="16">
        <v>296</v>
      </c>
      <c r="G61" s="16">
        <v>313</v>
      </c>
      <c r="H61" s="16">
        <v>313</v>
      </c>
      <c r="I61" s="16">
        <v>328</v>
      </c>
      <c r="J61" s="16">
        <v>325</v>
      </c>
      <c r="K61" s="16">
        <v>324</v>
      </c>
      <c r="L61" s="16">
        <v>318</v>
      </c>
      <c r="M61" s="50">
        <v>352</v>
      </c>
      <c r="N61" s="18">
        <f t="shared" si="1"/>
        <v>309.25</v>
      </c>
    </row>
    <row r="62" spans="1:14" ht="12" customHeight="1">
      <c r="A62" s="10" t="str">
        <f>'Pregnant Women Participating'!A62</f>
        <v>Inter-Tribal Council, OK</v>
      </c>
      <c r="B62" s="18">
        <v>209</v>
      </c>
      <c r="C62" s="16">
        <v>212</v>
      </c>
      <c r="D62" s="16">
        <v>206</v>
      </c>
      <c r="E62" s="16">
        <v>200</v>
      </c>
      <c r="F62" s="16">
        <v>205</v>
      </c>
      <c r="G62" s="16">
        <v>192</v>
      </c>
      <c r="H62" s="16">
        <v>192</v>
      </c>
      <c r="I62" s="16">
        <v>203</v>
      </c>
      <c r="J62" s="16">
        <v>213</v>
      </c>
      <c r="K62" s="16">
        <v>224</v>
      </c>
      <c r="L62" s="16">
        <v>226</v>
      </c>
      <c r="M62" s="50">
        <v>236</v>
      </c>
      <c r="N62" s="18">
        <f t="shared" si="1"/>
        <v>209.83333333333334</v>
      </c>
    </row>
    <row r="63" spans="1:14" ht="12" customHeight="1">
      <c r="A63" s="10" t="str">
        <f>'Pregnant Women Participating'!A63</f>
        <v>Muscogee Creek Nation, OK</v>
      </c>
      <c r="B63" s="18">
        <v>591</v>
      </c>
      <c r="C63" s="16">
        <v>618</v>
      </c>
      <c r="D63" s="16">
        <v>629</v>
      </c>
      <c r="E63" s="16">
        <v>653</v>
      </c>
      <c r="F63" s="16">
        <v>634</v>
      </c>
      <c r="G63" s="16">
        <v>647</v>
      </c>
      <c r="H63" s="16">
        <v>661</v>
      </c>
      <c r="I63" s="16">
        <v>670</v>
      </c>
      <c r="J63" s="16">
        <v>681</v>
      </c>
      <c r="K63" s="16">
        <v>692</v>
      </c>
      <c r="L63" s="16">
        <v>669</v>
      </c>
      <c r="M63" s="50">
        <v>685</v>
      </c>
      <c r="N63" s="18">
        <f t="shared" si="1"/>
        <v>652.5</v>
      </c>
    </row>
    <row r="64" spans="1:14" ht="12" customHeight="1">
      <c r="A64" s="10" t="str">
        <f>'Pregnant Women Participating'!A64</f>
        <v>Osage Tribal Council, OK</v>
      </c>
      <c r="B64" s="18">
        <v>1016</v>
      </c>
      <c r="C64" s="16">
        <v>1028</v>
      </c>
      <c r="D64" s="16">
        <v>1009</v>
      </c>
      <c r="E64" s="16">
        <v>987</v>
      </c>
      <c r="F64" s="16">
        <v>973</v>
      </c>
      <c r="G64" s="16">
        <v>970</v>
      </c>
      <c r="H64" s="16">
        <v>905</v>
      </c>
      <c r="I64" s="16">
        <v>832</v>
      </c>
      <c r="J64" s="16">
        <v>825</v>
      </c>
      <c r="K64" s="16">
        <v>815</v>
      </c>
      <c r="L64" s="16">
        <v>807</v>
      </c>
      <c r="M64" s="50">
        <v>785</v>
      </c>
      <c r="N64" s="18">
        <f t="shared" si="1"/>
        <v>912.6666666666666</v>
      </c>
    </row>
    <row r="65" spans="1:14" ht="12" customHeight="1">
      <c r="A65" s="10" t="str">
        <f>'Pregnant Women Participating'!A65</f>
        <v>Otoe-Missouria Tribe, OK</v>
      </c>
      <c r="B65" s="18">
        <v>150</v>
      </c>
      <c r="C65" s="16">
        <v>152</v>
      </c>
      <c r="D65" s="16">
        <v>152</v>
      </c>
      <c r="E65" s="16">
        <v>145</v>
      </c>
      <c r="F65" s="16">
        <v>139</v>
      </c>
      <c r="G65" s="16">
        <v>139</v>
      </c>
      <c r="H65" s="16">
        <v>134</v>
      </c>
      <c r="I65" s="16">
        <v>140</v>
      </c>
      <c r="J65" s="16">
        <v>132</v>
      </c>
      <c r="K65" s="16">
        <v>132</v>
      </c>
      <c r="L65" s="16">
        <v>133</v>
      </c>
      <c r="M65" s="50">
        <v>134</v>
      </c>
      <c r="N65" s="18">
        <f t="shared" si="1"/>
        <v>140.16666666666666</v>
      </c>
    </row>
    <row r="66" spans="1:14" ht="12" customHeight="1">
      <c r="A66" s="10" t="str">
        <f>'Pregnant Women Participating'!A66</f>
        <v>Wichita, Caddo &amp; Delaware (WCD), OK</v>
      </c>
      <c r="B66" s="18">
        <v>926</v>
      </c>
      <c r="C66" s="16">
        <v>906</v>
      </c>
      <c r="D66" s="16">
        <v>934</v>
      </c>
      <c r="E66" s="16">
        <v>961</v>
      </c>
      <c r="F66" s="16">
        <v>931</v>
      </c>
      <c r="G66" s="16">
        <v>965</v>
      </c>
      <c r="H66" s="16">
        <v>969</v>
      </c>
      <c r="I66" s="16">
        <v>991</v>
      </c>
      <c r="J66" s="16">
        <v>990</v>
      </c>
      <c r="K66" s="16">
        <v>1003</v>
      </c>
      <c r="L66" s="16">
        <v>1005</v>
      </c>
      <c r="M66" s="50">
        <v>1000</v>
      </c>
      <c r="N66" s="18">
        <f t="shared" si="1"/>
        <v>965.0833333333334</v>
      </c>
    </row>
    <row r="67" spans="1:14" s="23" customFormat="1" ht="24.75" customHeight="1">
      <c r="A67" s="19" t="str">
        <f>'Pregnant Women Participating'!A67</f>
        <v>Southwest Region</v>
      </c>
      <c r="B67" s="21">
        <v>337047</v>
      </c>
      <c r="C67" s="20">
        <v>338047</v>
      </c>
      <c r="D67" s="20">
        <v>332288</v>
      </c>
      <c r="E67" s="20">
        <v>335105</v>
      </c>
      <c r="F67" s="20">
        <v>332421</v>
      </c>
      <c r="G67" s="20">
        <v>330774</v>
      </c>
      <c r="H67" s="20">
        <v>331491</v>
      </c>
      <c r="I67" s="20">
        <v>333323</v>
      </c>
      <c r="J67" s="20">
        <v>331634</v>
      </c>
      <c r="K67" s="20">
        <v>332150</v>
      </c>
      <c r="L67" s="20">
        <v>332445</v>
      </c>
      <c r="M67" s="49">
        <v>330835</v>
      </c>
      <c r="N67" s="21">
        <f t="shared" si="1"/>
        <v>333130</v>
      </c>
    </row>
    <row r="68" spans="1:14" ht="12" customHeight="1">
      <c r="A68" s="10" t="str">
        <f>'Pregnant Women Participating'!A68</f>
        <v>Colorado</v>
      </c>
      <c r="B68" s="18">
        <v>23029</v>
      </c>
      <c r="C68" s="16">
        <v>22950</v>
      </c>
      <c r="D68" s="16">
        <v>22467</v>
      </c>
      <c r="E68" s="16">
        <v>22613</v>
      </c>
      <c r="F68" s="16">
        <v>22590</v>
      </c>
      <c r="G68" s="16">
        <v>22407</v>
      </c>
      <c r="H68" s="16">
        <v>22216</v>
      </c>
      <c r="I68" s="16">
        <v>22257</v>
      </c>
      <c r="J68" s="16">
        <v>21970</v>
      </c>
      <c r="K68" s="16">
        <v>21830</v>
      </c>
      <c r="L68" s="16">
        <v>21854</v>
      </c>
      <c r="M68" s="50">
        <v>21781</v>
      </c>
      <c r="N68" s="18">
        <f t="shared" si="1"/>
        <v>22330.333333333332</v>
      </c>
    </row>
    <row r="69" spans="1:14" ht="12" customHeight="1">
      <c r="A69" s="10" t="str">
        <f>'Pregnant Women Participating'!A69</f>
        <v>Iowa</v>
      </c>
      <c r="B69" s="18">
        <v>16719</v>
      </c>
      <c r="C69" s="16">
        <v>16670</v>
      </c>
      <c r="D69" s="16">
        <v>16402</v>
      </c>
      <c r="E69" s="16">
        <v>16607</v>
      </c>
      <c r="F69" s="16">
        <v>16339</v>
      </c>
      <c r="G69" s="16">
        <v>16463</v>
      </c>
      <c r="H69" s="16">
        <v>16428</v>
      </c>
      <c r="I69" s="16">
        <v>16498</v>
      </c>
      <c r="J69" s="16">
        <v>16431</v>
      </c>
      <c r="K69" s="16">
        <v>16565</v>
      </c>
      <c r="L69" s="16">
        <v>16607</v>
      </c>
      <c r="M69" s="50">
        <v>16561</v>
      </c>
      <c r="N69" s="18">
        <f t="shared" si="1"/>
        <v>16524.166666666668</v>
      </c>
    </row>
    <row r="70" spans="1:14" ht="12" customHeight="1">
      <c r="A70" s="10" t="str">
        <f>'Pregnant Women Participating'!A70</f>
        <v>Kansas</v>
      </c>
      <c r="B70" s="18">
        <v>18116</v>
      </c>
      <c r="C70" s="16">
        <v>17824</v>
      </c>
      <c r="D70" s="16">
        <v>17812</v>
      </c>
      <c r="E70" s="16">
        <v>18269</v>
      </c>
      <c r="F70" s="16">
        <v>16675</v>
      </c>
      <c r="G70" s="16">
        <v>17247</v>
      </c>
      <c r="H70" s="16">
        <v>17197</v>
      </c>
      <c r="I70" s="16">
        <v>17382</v>
      </c>
      <c r="J70" s="16">
        <v>16978</v>
      </c>
      <c r="K70" s="16">
        <v>17109</v>
      </c>
      <c r="L70" s="16">
        <v>17097</v>
      </c>
      <c r="M70" s="50">
        <v>16802</v>
      </c>
      <c r="N70" s="18">
        <f t="shared" si="1"/>
        <v>17375.666666666668</v>
      </c>
    </row>
    <row r="71" spans="1:14" ht="12" customHeight="1">
      <c r="A71" s="10" t="str">
        <f>'Pregnant Women Participating'!A71</f>
        <v>Missouri</v>
      </c>
      <c r="B71" s="18">
        <v>36794</v>
      </c>
      <c r="C71" s="16">
        <v>36619</v>
      </c>
      <c r="D71" s="16">
        <v>36272</v>
      </c>
      <c r="E71" s="16">
        <v>37204</v>
      </c>
      <c r="F71" s="16">
        <v>36159</v>
      </c>
      <c r="G71" s="16">
        <v>36300</v>
      </c>
      <c r="H71" s="16">
        <v>36421</v>
      </c>
      <c r="I71" s="16">
        <v>36723</v>
      </c>
      <c r="J71" s="16">
        <v>36448</v>
      </c>
      <c r="K71" s="16">
        <v>36727</v>
      </c>
      <c r="L71" s="16">
        <v>36893</v>
      </c>
      <c r="M71" s="50">
        <v>36903</v>
      </c>
      <c r="N71" s="18">
        <f t="shared" si="1"/>
        <v>36621.916666666664</v>
      </c>
    </row>
    <row r="72" spans="1:14" ht="12" customHeight="1">
      <c r="A72" s="10" t="str">
        <f>'Pregnant Women Participating'!A72</f>
        <v>Montana</v>
      </c>
      <c r="B72" s="18">
        <v>4654</v>
      </c>
      <c r="C72" s="16">
        <v>4709</v>
      </c>
      <c r="D72" s="16">
        <v>4767</v>
      </c>
      <c r="E72" s="16">
        <v>4888</v>
      </c>
      <c r="F72" s="16">
        <v>4820</v>
      </c>
      <c r="G72" s="16">
        <v>4794</v>
      </c>
      <c r="H72" s="16">
        <v>4817</v>
      </c>
      <c r="I72" s="16">
        <v>4883</v>
      </c>
      <c r="J72" s="16">
        <v>4827</v>
      </c>
      <c r="K72" s="16">
        <v>4847</v>
      </c>
      <c r="L72" s="16">
        <v>4907</v>
      </c>
      <c r="M72" s="50">
        <v>4848</v>
      </c>
      <c r="N72" s="18">
        <f t="shared" si="1"/>
        <v>4813.416666666667</v>
      </c>
    </row>
    <row r="73" spans="1:14" ht="12" customHeight="1">
      <c r="A73" s="10" t="str">
        <f>'Pregnant Women Participating'!A73</f>
        <v>Nebraska</v>
      </c>
      <c r="B73" s="18">
        <v>9448</v>
      </c>
      <c r="C73" s="16">
        <v>9538</v>
      </c>
      <c r="D73" s="16">
        <v>9160</v>
      </c>
      <c r="E73" s="16">
        <v>9502</v>
      </c>
      <c r="F73" s="16">
        <v>9215</v>
      </c>
      <c r="G73" s="16">
        <v>9283</v>
      </c>
      <c r="H73" s="16">
        <v>9363</v>
      </c>
      <c r="I73" s="16">
        <v>9447</v>
      </c>
      <c r="J73" s="16">
        <v>9362</v>
      </c>
      <c r="K73" s="16">
        <v>9460</v>
      </c>
      <c r="L73" s="16">
        <v>9534</v>
      </c>
      <c r="M73" s="50">
        <v>9352</v>
      </c>
      <c r="N73" s="18">
        <f t="shared" si="1"/>
        <v>9388.666666666666</v>
      </c>
    </row>
    <row r="74" spans="1:14" ht="12" customHeight="1">
      <c r="A74" s="10" t="str">
        <f>'Pregnant Women Participating'!A74</f>
        <v>North Dakota</v>
      </c>
      <c r="B74" s="18">
        <v>3154</v>
      </c>
      <c r="C74" s="16">
        <v>3132</v>
      </c>
      <c r="D74" s="16">
        <v>3036</v>
      </c>
      <c r="E74" s="16">
        <v>3107</v>
      </c>
      <c r="F74" s="16">
        <v>3052</v>
      </c>
      <c r="G74" s="16">
        <v>3006</v>
      </c>
      <c r="H74" s="16">
        <v>3063</v>
      </c>
      <c r="I74" s="16">
        <v>3043</v>
      </c>
      <c r="J74" s="16">
        <v>3055</v>
      </c>
      <c r="K74" s="16">
        <v>3097</v>
      </c>
      <c r="L74" s="16">
        <v>3022</v>
      </c>
      <c r="M74" s="50">
        <v>3042</v>
      </c>
      <c r="N74" s="18">
        <f t="shared" si="1"/>
        <v>3067.4166666666665</v>
      </c>
    </row>
    <row r="75" spans="1:14" ht="12" customHeight="1">
      <c r="A75" s="10" t="str">
        <f>'Pregnant Women Participating'!A75</f>
        <v>South Dakota</v>
      </c>
      <c r="B75" s="18">
        <v>4621</v>
      </c>
      <c r="C75" s="16">
        <v>4586</v>
      </c>
      <c r="D75" s="16">
        <v>4426</v>
      </c>
      <c r="E75" s="16">
        <v>4572</v>
      </c>
      <c r="F75" s="16">
        <v>4435</v>
      </c>
      <c r="G75" s="16">
        <v>4465</v>
      </c>
      <c r="H75" s="16">
        <v>4382</v>
      </c>
      <c r="I75" s="16">
        <v>4452</v>
      </c>
      <c r="J75" s="16">
        <v>4354</v>
      </c>
      <c r="K75" s="16">
        <v>4418</v>
      </c>
      <c r="L75" s="16">
        <v>4338</v>
      </c>
      <c r="M75" s="50">
        <v>4231</v>
      </c>
      <c r="N75" s="18">
        <f t="shared" si="1"/>
        <v>4440</v>
      </c>
    </row>
    <row r="76" spans="1:14" ht="12" customHeight="1">
      <c r="A76" s="10" t="str">
        <f>'Pregnant Women Participating'!A76</f>
        <v>Utah</v>
      </c>
      <c r="B76" s="18">
        <v>15463</v>
      </c>
      <c r="C76" s="16">
        <v>15619</v>
      </c>
      <c r="D76" s="16">
        <v>15405</v>
      </c>
      <c r="E76" s="16">
        <v>15547</v>
      </c>
      <c r="F76" s="16">
        <v>15432</v>
      </c>
      <c r="G76" s="16">
        <v>15226</v>
      </c>
      <c r="H76" s="16">
        <v>15334</v>
      </c>
      <c r="I76" s="16">
        <v>15295</v>
      </c>
      <c r="J76" s="16">
        <v>15112</v>
      </c>
      <c r="K76" s="16">
        <v>14954</v>
      </c>
      <c r="L76" s="16">
        <v>14984</v>
      </c>
      <c r="M76" s="50">
        <v>14874</v>
      </c>
      <c r="N76" s="18">
        <f t="shared" si="1"/>
        <v>15270.416666666666</v>
      </c>
    </row>
    <row r="77" spans="1:14" ht="12" customHeight="1">
      <c r="A77" s="10" t="str">
        <f>'Pregnant Women Participating'!A77</f>
        <v>Wyoming</v>
      </c>
      <c r="B77" s="18">
        <v>2722</v>
      </c>
      <c r="C77" s="16">
        <v>2511</v>
      </c>
      <c r="D77" s="16">
        <v>2521</v>
      </c>
      <c r="E77" s="16">
        <v>2516</v>
      </c>
      <c r="F77" s="16">
        <v>2475</v>
      </c>
      <c r="G77" s="16">
        <v>2512</v>
      </c>
      <c r="H77" s="16">
        <v>2515</v>
      </c>
      <c r="I77" s="16">
        <v>2571</v>
      </c>
      <c r="J77" s="16">
        <v>2600</v>
      </c>
      <c r="K77" s="16">
        <v>2624</v>
      </c>
      <c r="L77" s="16">
        <v>2592</v>
      </c>
      <c r="M77" s="50">
        <v>2629</v>
      </c>
      <c r="N77" s="18">
        <f t="shared" si="1"/>
        <v>2565.6666666666665</v>
      </c>
    </row>
    <row r="78" spans="1:14" ht="12" customHeight="1">
      <c r="A78" s="10" t="str">
        <f>'Pregnant Women Participating'!A78</f>
        <v>Ute Mountain Ute Tribe, CO</v>
      </c>
      <c r="B78" s="18">
        <v>43</v>
      </c>
      <c r="C78" s="16">
        <v>49</v>
      </c>
      <c r="D78" s="16">
        <v>49</v>
      </c>
      <c r="E78" s="16">
        <v>53</v>
      </c>
      <c r="F78" s="16">
        <v>54</v>
      </c>
      <c r="G78" s="16">
        <v>55</v>
      </c>
      <c r="H78" s="16">
        <v>48</v>
      </c>
      <c r="I78" s="16">
        <v>53</v>
      </c>
      <c r="J78" s="16">
        <v>53</v>
      </c>
      <c r="K78" s="16">
        <v>56</v>
      </c>
      <c r="L78" s="16">
        <v>53</v>
      </c>
      <c r="M78" s="50">
        <v>56</v>
      </c>
      <c r="N78" s="18">
        <f t="shared" si="1"/>
        <v>51.833333333333336</v>
      </c>
    </row>
    <row r="79" spans="1:14" ht="12" customHeight="1">
      <c r="A79" s="10" t="str">
        <f>'Pregnant Women Participating'!A79</f>
        <v>Omaha Sioux, NE</v>
      </c>
      <c r="B79" s="18">
        <v>67</v>
      </c>
      <c r="C79" s="16">
        <v>64</v>
      </c>
      <c r="D79" s="16">
        <v>61</v>
      </c>
      <c r="E79" s="16">
        <v>65</v>
      </c>
      <c r="F79" s="16">
        <v>66</v>
      </c>
      <c r="G79" s="16">
        <v>61</v>
      </c>
      <c r="H79" s="16">
        <v>64</v>
      </c>
      <c r="I79" s="16">
        <v>60</v>
      </c>
      <c r="J79" s="16">
        <v>59</v>
      </c>
      <c r="K79" s="16">
        <v>57</v>
      </c>
      <c r="L79" s="16">
        <v>52</v>
      </c>
      <c r="M79" s="50">
        <v>50</v>
      </c>
      <c r="N79" s="18">
        <f t="shared" si="1"/>
        <v>60.5</v>
      </c>
    </row>
    <row r="80" spans="1:14" ht="12" customHeight="1">
      <c r="A80" s="10" t="str">
        <f>'Pregnant Women Participating'!A80</f>
        <v>Santee Sioux, NE</v>
      </c>
      <c r="B80" s="18">
        <v>30</v>
      </c>
      <c r="C80" s="16">
        <v>30</v>
      </c>
      <c r="D80" s="16">
        <v>25</v>
      </c>
      <c r="E80" s="16">
        <v>25</v>
      </c>
      <c r="F80" s="16">
        <v>25</v>
      </c>
      <c r="G80" s="16">
        <v>29</v>
      </c>
      <c r="H80" s="16">
        <v>29</v>
      </c>
      <c r="I80" s="16">
        <v>30</v>
      </c>
      <c r="J80" s="16">
        <v>33</v>
      </c>
      <c r="K80" s="16">
        <v>33</v>
      </c>
      <c r="L80" s="16">
        <v>33</v>
      </c>
      <c r="M80" s="50">
        <v>28</v>
      </c>
      <c r="N80" s="18">
        <f t="shared" si="1"/>
        <v>29.166666666666668</v>
      </c>
    </row>
    <row r="81" spans="1:14" ht="12" customHeight="1">
      <c r="A81" s="10" t="str">
        <f>'Pregnant Women Participating'!A81</f>
        <v>Winnebago Tribe, NE</v>
      </c>
      <c r="B81" s="18">
        <v>45</v>
      </c>
      <c r="C81" s="16">
        <v>46</v>
      </c>
      <c r="D81" s="16">
        <v>53</v>
      </c>
      <c r="E81" s="16">
        <v>52</v>
      </c>
      <c r="F81" s="16">
        <v>51</v>
      </c>
      <c r="G81" s="16">
        <v>50</v>
      </c>
      <c r="H81" s="16">
        <v>59</v>
      </c>
      <c r="I81" s="16">
        <v>66</v>
      </c>
      <c r="J81" s="16">
        <v>65</v>
      </c>
      <c r="K81" s="16">
        <v>71</v>
      </c>
      <c r="L81" s="16">
        <v>70</v>
      </c>
      <c r="M81" s="50">
        <v>70</v>
      </c>
      <c r="N81" s="18">
        <f t="shared" si="1"/>
        <v>58.166666666666664</v>
      </c>
    </row>
    <row r="82" spans="1:14" ht="12" customHeight="1">
      <c r="A82" s="10" t="str">
        <f>'Pregnant Women Participating'!A82</f>
        <v>Standing Rock Sioux Tribe, ND</v>
      </c>
      <c r="B82" s="18">
        <v>169</v>
      </c>
      <c r="C82" s="16">
        <v>166</v>
      </c>
      <c r="D82" s="16">
        <v>174</v>
      </c>
      <c r="E82" s="16">
        <v>190</v>
      </c>
      <c r="F82" s="16">
        <v>174</v>
      </c>
      <c r="G82" s="16">
        <v>176</v>
      </c>
      <c r="H82" s="16">
        <v>183</v>
      </c>
      <c r="I82" s="16">
        <v>190</v>
      </c>
      <c r="J82" s="16">
        <v>194</v>
      </c>
      <c r="K82" s="16">
        <v>197</v>
      </c>
      <c r="L82" s="16">
        <v>177</v>
      </c>
      <c r="M82" s="50">
        <v>170</v>
      </c>
      <c r="N82" s="18">
        <f t="shared" si="1"/>
        <v>180</v>
      </c>
    </row>
    <row r="83" spans="1:14" ht="12" customHeight="1">
      <c r="A83" s="10" t="str">
        <f>'Pregnant Women Participating'!A83</f>
        <v>Three Affiliated Tribes, ND</v>
      </c>
      <c r="B83" s="18">
        <v>87</v>
      </c>
      <c r="C83" s="16">
        <v>82</v>
      </c>
      <c r="D83" s="16">
        <v>76</v>
      </c>
      <c r="E83" s="16">
        <v>78</v>
      </c>
      <c r="F83" s="16">
        <v>79</v>
      </c>
      <c r="G83" s="16">
        <v>82</v>
      </c>
      <c r="H83" s="16">
        <v>83</v>
      </c>
      <c r="I83" s="16">
        <v>94</v>
      </c>
      <c r="J83" s="16">
        <v>89</v>
      </c>
      <c r="K83" s="16">
        <v>88</v>
      </c>
      <c r="L83" s="16">
        <v>85</v>
      </c>
      <c r="M83" s="50">
        <v>96</v>
      </c>
      <c r="N83" s="18">
        <f t="shared" si="1"/>
        <v>84.91666666666667</v>
      </c>
    </row>
    <row r="84" spans="1:14" ht="12" customHeight="1">
      <c r="A84" s="10" t="str">
        <f>'Pregnant Women Participating'!A84</f>
        <v>Cheyenne River Sioux, SD</v>
      </c>
      <c r="B84" s="18">
        <v>159</v>
      </c>
      <c r="C84" s="16">
        <v>147</v>
      </c>
      <c r="D84" s="16">
        <v>150</v>
      </c>
      <c r="E84" s="16">
        <v>154</v>
      </c>
      <c r="F84" s="16">
        <v>149</v>
      </c>
      <c r="G84" s="16">
        <v>144</v>
      </c>
      <c r="H84" s="16">
        <v>141</v>
      </c>
      <c r="I84" s="16">
        <v>134</v>
      </c>
      <c r="J84" s="16">
        <v>129</v>
      </c>
      <c r="K84" s="16">
        <v>129</v>
      </c>
      <c r="L84" s="16">
        <v>134</v>
      </c>
      <c r="M84" s="50">
        <v>129</v>
      </c>
      <c r="N84" s="18">
        <f t="shared" si="1"/>
        <v>141.58333333333334</v>
      </c>
    </row>
    <row r="85" spans="1:14" ht="12" customHeight="1">
      <c r="A85" s="10" t="str">
        <f>'Pregnant Women Participating'!A85</f>
        <v>Rosebud Sioux, SD</v>
      </c>
      <c r="B85" s="18">
        <v>302</v>
      </c>
      <c r="C85" s="16">
        <v>311</v>
      </c>
      <c r="D85" s="16">
        <v>297</v>
      </c>
      <c r="E85" s="16">
        <v>299</v>
      </c>
      <c r="F85" s="16">
        <v>287</v>
      </c>
      <c r="G85" s="16">
        <v>294</v>
      </c>
      <c r="H85" s="16">
        <v>295</v>
      </c>
      <c r="I85" s="16">
        <v>304</v>
      </c>
      <c r="J85" s="16">
        <v>304</v>
      </c>
      <c r="K85" s="16">
        <v>300</v>
      </c>
      <c r="L85" s="16">
        <v>303</v>
      </c>
      <c r="M85" s="50">
        <v>295</v>
      </c>
      <c r="N85" s="18">
        <f t="shared" si="1"/>
        <v>299.25</v>
      </c>
    </row>
    <row r="86" spans="1:14" ht="12" customHeight="1">
      <c r="A86" s="10" t="str">
        <f>'Pregnant Women Participating'!A86</f>
        <v>Northern Arapahoe, WY</v>
      </c>
      <c r="B86" s="18">
        <v>141</v>
      </c>
      <c r="C86" s="16">
        <v>141</v>
      </c>
      <c r="D86" s="16">
        <v>140</v>
      </c>
      <c r="E86" s="16">
        <v>132</v>
      </c>
      <c r="F86" s="16">
        <v>129</v>
      </c>
      <c r="G86" s="16">
        <v>127</v>
      </c>
      <c r="H86" s="16">
        <v>125</v>
      </c>
      <c r="I86" s="16">
        <v>117</v>
      </c>
      <c r="J86" s="16">
        <v>112</v>
      </c>
      <c r="K86" s="16">
        <v>110</v>
      </c>
      <c r="L86" s="16">
        <v>125</v>
      </c>
      <c r="M86" s="50">
        <v>124</v>
      </c>
      <c r="N86" s="18">
        <f t="shared" si="1"/>
        <v>126.91666666666667</v>
      </c>
    </row>
    <row r="87" spans="1:14" ht="12" customHeight="1">
      <c r="A87" s="10" t="str">
        <f>'Pregnant Women Participating'!A87</f>
        <v>Shoshone Tribe, WY</v>
      </c>
      <c r="B87" s="18">
        <v>58</v>
      </c>
      <c r="C87" s="16">
        <v>52</v>
      </c>
      <c r="D87" s="16">
        <v>55</v>
      </c>
      <c r="E87" s="16">
        <v>58</v>
      </c>
      <c r="F87" s="16">
        <v>67</v>
      </c>
      <c r="G87" s="16">
        <v>64</v>
      </c>
      <c r="H87" s="16">
        <v>62</v>
      </c>
      <c r="I87" s="16">
        <v>61</v>
      </c>
      <c r="J87" s="16">
        <v>66</v>
      </c>
      <c r="K87" s="16">
        <v>59</v>
      </c>
      <c r="L87" s="16">
        <v>60</v>
      </c>
      <c r="M87" s="50">
        <v>49</v>
      </c>
      <c r="N87" s="18">
        <f t="shared" si="1"/>
        <v>59.25</v>
      </c>
    </row>
    <row r="88" spans="1:14" s="23" customFormat="1" ht="24.75" customHeight="1">
      <c r="A88" s="19" t="str">
        <f>'Pregnant Women Participating'!A88</f>
        <v>Mountain Plains</v>
      </c>
      <c r="B88" s="21">
        <v>135821</v>
      </c>
      <c r="C88" s="20">
        <v>135246</v>
      </c>
      <c r="D88" s="20">
        <v>133348</v>
      </c>
      <c r="E88" s="20">
        <v>135931</v>
      </c>
      <c r="F88" s="20">
        <v>132273</v>
      </c>
      <c r="G88" s="20">
        <v>132785</v>
      </c>
      <c r="H88" s="20">
        <v>132825</v>
      </c>
      <c r="I88" s="20">
        <v>133660</v>
      </c>
      <c r="J88" s="20">
        <v>132241</v>
      </c>
      <c r="K88" s="20">
        <v>132731</v>
      </c>
      <c r="L88" s="20">
        <v>132920</v>
      </c>
      <c r="M88" s="49">
        <v>132090</v>
      </c>
      <c r="N88" s="21">
        <f t="shared" si="1"/>
        <v>133489.25</v>
      </c>
    </row>
    <row r="89" spans="1:14" ht="12" customHeight="1">
      <c r="A89" s="11" t="str">
        <f>'Pregnant Women Participating'!A89</f>
        <v>Alaska</v>
      </c>
      <c r="B89" s="18">
        <v>5806</v>
      </c>
      <c r="C89" s="16">
        <v>5712</v>
      </c>
      <c r="D89" s="16">
        <v>5610</v>
      </c>
      <c r="E89" s="16">
        <v>5595</v>
      </c>
      <c r="F89" s="16">
        <v>5577</v>
      </c>
      <c r="G89" s="16">
        <v>5615</v>
      </c>
      <c r="H89" s="16">
        <v>5659</v>
      </c>
      <c r="I89" s="16">
        <v>5718</v>
      </c>
      <c r="J89" s="16">
        <v>5653</v>
      </c>
      <c r="K89" s="16">
        <v>5537</v>
      </c>
      <c r="L89" s="16">
        <v>5021</v>
      </c>
      <c r="M89" s="50">
        <v>5489</v>
      </c>
      <c r="N89" s="18">
        <f t="shared" si="1"/>
        <v>5582.666666666667</v>
      </c>
    </row>
    <row r="90" spans="1:14" ht="12" customHeight="1">
      <c r="A90" s="11" t="str">
        <f>'Pregnant Women Participating'!A90</f>
        <v>American Samoa</v>
      </c>
      <c r="B90" s="18">
        <v>1074</v>
      </c>
      <c r="C90" s="16">
        <v>1079</v>
      </c>
      <c r="D90" s="16">
        <v>1070</v>
      </c>
      <c r="E90" s="16">
        <v>1098</v>
      </c>
      <c r="F90" s="16">
        <v>1092</v>
      </c>
      <c r="G90" s="16">
        <v>1097</v>
      </c>
      <c r="H90" s="16">
        <v>1118</v>
      </c>
      <c r="I90" s="16">
        <v>1097</v>
      </c>
      <c r="J90" s="16">
        <v>1113</v>
      </c>
      <c r="K90" s="16">
        <v>1103</v>
      </c>
      <c r="L90" s="16">
        <v>1069</v>
      </c>
      <c r="M90" s="50">
        <v>1072</v>
      </c>
      <c r="N90" s="18">
        <f t="shared" si="1"/>
        <v>1090.1666666666667</v>
      </c>
    </row>
    <row r="91" spans="1:14" ht="12" customHeight="1">
      <c r="A91" s="11" t="str">
        <f>'Pregnant Women Participating'!A91</f>
        <v>Arizona</v>
      </c>
      <c r="B91" s="18">
        <v>42929</v>
      </c>
      <c r="C91" s="16">
        <v>42223</v>
      </c>
      <c r="D91" s="16">
        <v>41452</v>
      </c>
      <c r="E91" s="16">
        <v>42360</v>
      </c>
      <c r="F91" s="16">
        <v>41402</v>
      </c>
      <c r="G91" s="16">
        <v>41347</v>
      </c>
      <c r="H91" s="16">
        <v>41560</v>
      </c>
      <c r="I91" s="16">
        <v>41772</v>
      </c>
      <c r="J91" s="16">
        <v>41611</v>
      </c>
      <c r="K91" s="16">
        <v>41762</v>
      </c>
      <c r="L91" s="16">
        <v>41681</v>
      </c>
      <c r="M91" s="50">
        <v>40987</v>
      </c>
      <c r="N91" s="18">
        <f t="shared" si="1"/>
        <v>41757.166666666664</v>
      </c>
    </row>
    <row r="92" spans="1:14" ht="12" customHeight="1">
      <c r="A92" s="11" t="str">
        <f>'Pregnant Women Participating'!A92</f>
        <v>California</v>
      </c>
      <c r="B92" s="18">
        <v>289389</v>
      </c>
      <c r="C92" s="16">
        <v>288211</v>
      </c>
      <c r="D92" s="16">
        <v>282339</v>
      </c>
      <c r="E92" s="16">
        <v>288791</v>
      </c>
      <c r="F92" s="16">
        <v>284211</v>
      </c>
      <c r="G92" s="16">
        <v>282878</v>
      </c>
      <c r="H92" s="16">
        <v>284083</v>
      </c>
      <c r="I92" s="16">
        <v>283264</v>
      </c>
      <c r="J92" s="16">
        <v>279105</v>
      </c>
      <c r="K92" s="16">
        <v>281527</v>
      </c>
      <c r="L92" s="16">
        <v>281329</v>
      </c>
      <c r="M92" s="50">
        <v>277615</v>
      </c>
      <c r="N92" s="18">
        <f t="shared" si="1"/>
        <v>283561.8333333333</v>
      </c>
    </row>
    <row r="93" spans="1:14" ht="12" customHeight="1">
      <c r="A93" s="11" t="str">
        <f>'Pregnant Women Participating'!A93</f>
        <v>Guam</v>
      </c>
      <c r="B93" s="18">
        <v>1945</v>
      </c>
      <c r="C93" s="16">
        <v>1973</v>
      </c>
      <c r="D93" s="16">
        <v>1968</v>
      </c>
      <c r="E93" s="16">
        <v>2023</v>
      </c>
      <c r="F93" s="16">
        <v>2004</v>
      </c>
      <c r="G93" s="16">
        <v>1984</v>
      </c>
      <c r="H93" s="16">
        <v>1917</v>
      </c>
      <c r="I93" s="16">
        <v>1951</v>
      </c>
      <c r="J93" s="16">
        <v>1938</v>
      </c>
      <c r="K93" s="16">
        <v>1955</v>
      </c>
      <c r="L93" s="16">
        <v>1916</v>
      </c>
      <c r="M93" s="50">
        <v>1917</v>
      </c>
      <c r="N93" s="18">
        <f t="shared" si="1"/>
        <v>1957.5833333333333</v>
      </c>
    </row>
    <row r="94" spans="1:14" ht="12" customHeight="1">
      <c r="A94" s="11" t="str">
        <f>'Pregnant Women Participating'!A94</f>
        <v>Hawaii</v>
      </c>
      <c r="B94" s="18">
        <v>8636</v>
      </c>
      <c r="C94" s="16">
        <v>8619</v>
      </c>
      <c r="D94" s="16">
        <v>8407</v>
      </c>
      <c r="E94" s="16">
        <v>8602</v>
      </c>
      <c r="F94" s="16">
        <v>8423</v>
      </c>
      <c r="G94" s="16">
        <v>8322</v>
      </c>
      <c r="H94" s="16">
        <v>8539</v>
      </c>
      <c r="I94" s="16">
        <v>8609</v>
      </c>
      <c r="J94" s="16">
        <v>8448</v>
      </c>
      <c r="K94" s="16">
        <v>8581</v>
      </c>
      <c r="L94" s="16">
        <v>8577</v>
      </c>
      <c r="M94" s="50">
        <v>8438</v>
      </c>
      <c r="N94" s="18">
        <f t="shared" si="1"/>
        <v>8516.75</v>
      </c>
    </row>
    <row r="95" spans="1:14" ht="12" customHeight="1">
      <c r="A95" s="11" t="str">
        <f>'Pregnant Women Participating'!A95</f>
        <v>Idaho</v>
      </c>
      <c r="B95" s="18">
        <v>10292</v>
      </c>
      <c r="C95" s="16">
        <v>10377</v>
      </c>
      <c r="D95" s="16">
        <v>10253</v>
      </c>
      <c r="E95" s="16">
        <v>10374</v>
      </c>
      <c r="F95" s="16">
        <v>10278</v>
      </c>
      <c r="G95" s="16">
        <v>10183</v>
      </c>
      <c r="H95" s="16">
        <v>10332</v>
      </c>
      <c r="I95" s="16">
        <v>10167</v>
      </c>
      <c r="J95" s="16">
        <v>10115</v>
      </c>
      <c r="K95" s="16">
        <v>10378</v>
      </c>
      <c r="L95" s="16">
        <v>10373</v>
      </c>
      <c r="M95" s="50">
        <v>10349</v>
      </c>
      <c r="N95" s="18">
        <f t="shared" si="1"/>
        <v>10289.25</v>
      </c>
    </row>
    <row r="96" spans="1:14" ht="12" customHeight="1">
      <c r="A96" s="11" t="str">
        <f>'Pregnant Women Participating'!A96</f>
        <v>Nevada</v>
      </c>
      <c r="B96" s="18">
        <v>17607</v>
      </c>
      <c r="C96" s="16">
        <v>17564</v>
      </c>
      <c r="D96" s="16">
        <v>17591</v>
      </c>
      <c r="E96" s="16">
        <v>17773</v>
      </c>
      <c r="F96" s="16">
        <v>17636</v>
      </c>
      <c r="G96" s="16">
        <v>17634</v>
      </c>
      <c r="H96" s="16">
        <v>17687</v>
      </c>
      <c r="I96" s="16">
        <v>17801</v>
      </c>
      <c r="J96" s="16">
        <v>17745</v>
      </c>
      <c r="K96" s="16">
        <v>17859</v>
      </c>
      <c r="L96" s="16">
        <v>17831</v>
      </c>
      <c r="M96" s="50">
        <v>17756</v>
      </c>
      <c r="N96" s="18">
        <f t="shared" si="1"/>
        <v>17707</v>
      </c>
    </row>
    <row r="97" spans="1:14" ht="12" customHeight="1">
      <c r="A97" s="11" t="str">
        <f>'Pregnant Women Participating'!A97</f>
        <v>Oregon</v>
      </c>
      <c r="B97" s="18">
        <v>23557</v>
      </c>
      <c r="C97" s="16">
        <v>23407</v>
      </c>
      <c r="D97" s="16">
        <v>23071</v>
      </c>
      <c r="E97" s="16">
        <v>23221</v>
      </c>
      <c r="F97" s="16">
        <v>23035</v>
      </c>
      <c r="G97" s="16">
        <v>22995</v>
      </c>
      <c r="H97" s="16">
        <v>23060</v>
      </c>
      <c r="I97" s="16">
        <v>23171</v>
      </c>
      <c r="J97" s="16">
        <v>22873</v>
      </c>
      <c r="K97" s="16">
        <v>22925</v>
      </c>
      <c r="L97" s="16">
        <v>22932</v>
      </c>
      <c r="M97" s="50">
        <v>22651</v>
      </c>
      <c r="N97" s="18">
        <f t="shared" si="1"/>
        <v>23074.833333333332</v>
      </c>
    </row>
    <row r="98" spans="1:14" ht="12" customHeight="1">
      <c r="A98" s="11" t="str">
        <f>'Pregnant Women Participating'!A98</f>
        <v>Washington</v>
      </c>
      <c r="B98" s="18">
        <v>38331</v>
      </c>
      <c r="C98" s="16">
        <v>38232</v>
      </c>
      <c r="D98" s="16">
        <v>38207</v>
      </c>
      <c r="E98" s="16">
        <v>38045</v>
      </c>
      <c r="F98" s="16">
        <v>37463</v>
      </c>
      <c r="G98" s="16">
        <v>37054</v>
      </c>
      <c r="H98" s="16">
        <v>37354</v>
      </c>
      <c r="I98" s="16">
        <v>37420</v>
      </c>
      <c r="J98" s="16">
        <v>36848</v>
      </c>
      <c r="K98" s="16">
        <v>37369</v>
      </c>
      <c r="L98" s="16">
        <v>37205</v>
      </c>
      <c r="M98" s="50">
        <v>36951</v>
      </c>
      <c r="N98" s="18">
        <f t="shared" si="1"/>
        <v>37539.916666666664</v>
      </c>
    </row>
    <row r="99" spans="1:14" ht="12" customHeight="1">
      <c r="A99" s="11" t="str">
        <f>'Pregnant Women Participating'!A99</f>
        <v>Northern Marianas</v>
      </c>
      <c r="B99" s="18">
        <v>722</v>
      </c>
      <c r="C99" s="16">
        <v>709</v>
      </c>
      <c r="D99" s="16">
        <v>709</v>
      </c>
      <c r="E99" s="16">
        <v>692</v>
      </c>
      <c r="F99" s="16">
        <v>693</v>
      </c>
      <c r="G99" s="16">
        <v>678</v>
      </c>
      <c r="H99" s="16">
        <v>678</v>
      </c>
      <c r="I99" s="16">
        <v>688</v>
      </c>
      <c r="J99" s="16">
        <v>687</v>
      </c>
      <c r="K99" s="16">
        <v>678</v>
      </c>
      <c r="L99" s="16">
        <v>668</v>
      </c>
      <c r="M99" s="50">
        <v>666</v>
      </c>
      <c r="N99" s="18">
        <f t="shared" si="1"/>
        <v>689</v>
      </c>
    </row>
    <row r="100" spans="1:14" ht="12" customHeight="1">
      <c r="A100" s="11" t="str">
        <f>'Pregnant Women Participating'!A100</f>
        <v>Inter-Tribal Council, AZ</v>
      </c>
      <c r="B100" s="18">
        <v>2496</v>
      </c>
      <c r="C100" s="16">
        <v>2508</v>
      </c>
      <c r="D100" s="16">
        <v>2429</v>
      </c>
      <c r="E100" s="16">
        <v>2524</v>
      </c>
      <c r="F100" s="16">
        <v>2362</v>
      </c>
      <c r="G100" s="16">
        <v>2378</v>
      </c>
      <c r="H100" s="16">
        <v>2370</v>
      </c>
      <c r="I100" s="16">
        <v>2353</v>
      </c>
      <c r="J100" s="16">
        <v>2345</v>
      </c>
      <c r="K100" s="16">
        <v>2428</v>
      </c>
      <c r="L100" s="16">
        <v>2436</v>
      </c>
      <c r="M100" s="50">
        <v>2333</v>
      </c>
      <c r="N100" s="18">
        <f t="shared" si="1"/>
        <v>2413.5</v>
      </c>
    </row>
    <row r="101" spans="1:14" ht="12" customHeight="1">
      <c r="A101" s="11" t="str">
        <f>'Pregnant Women Participating'!A101</f>
        <v>Navajo Nation, AZ</v>
      </c>
      <c r="B101" s="18">
        <v>2346</v>
      </c>
      <c r="C101" s="16">
        <v>2328</v>
      </c>
      <c r="D101" s="16">
        <v>2304</v>
      </c>
      <c r="E101" s="16">
        <v>2374</v>
      </c>
      <c r="F101" s="16">
        <v>2292</v>
      </c>
      <c r="G101" s="16">
        <v>2321</v>
      </c>
      <c r="H101" s="16">
        <v>2331</v>
      </c>
      <c r="I101" s="16">
        <v>2336</v>
      </c>
      <c r="J101" s="16">
        <v>2273</v>
      </c>
      <c r="K101" s="16">
        <v>2327</v>
      </c>
      <c r="L101" s="16">
        <v>2322</v>
      </c>
      <c r="M101" s="50">
        <v>2214</v>
      </c>
      <c r="N101" s="18">
        <f t="shared" si="1"/>
        <v>2314</v>
      </c>
    </row>
    <row r="102" spans="1:14" ht="12" customHeight="1">
      <c r="A102" s="11" t="str">
        <f>'Pregnant Women Participating'!A102</f>
        <v>Inter-Tribal Council, NV</v>
      </c>
      <c r="B102" s="18">
        <v>250</v>
      </c>
      <c r="C102" s="16">
        <v>242</v>
      </c>
      <c r="D102" s="16">
        <v>252</v>
      </c>
      <c r="E102" s="16">
        <v>233</v>
      </c>
      <c r="F102" s="16">
        <v>245</v>
      </c>
      <c r="G102" s="16">
        <v>261</v>
      </c>
      <c r="H102" s="16">
        <v>258</v>
      </c>
      <c r="I102" s="16">
        <v>257</v>
      </c>
      <c r="J102" s="16">
        <v>247</v>
      </c>
      <c r="K102" s="16">
        <v>264</v>
      </c>
      <c r="L102" s="16">
        <v>279</v>
      </c>
      <c r="M102" s="50">
        <v>271</v>
      </c>
      <c r="N102" s="18">
        <f t="shared" si="1"/>
        <v>254.91666666666666</v>
      </c>
    </row>
    <row r="103" spans="1:14" s="23" customFormat="1" ht="24.75" customHeight="1">
      <c r="A103" s="19" t="str">
        <f>'Pregnant Women Participating'!A103</f>
        <v>Western Region</v>
      </c>
      <c r="B103" s="21">
        <v>445380</v>
      </c>
      <c r="C103" s="20">
        <v>443184</v>
      </c>
      <c r="D103" s="20">
        <v>435662</v>
      </c>
      <c r="E103" s="20">
        <v>443705</v>
      </c>
      <c r="F103" s="20">
        <v>436713</v>
      </c>
      <c r="G103" s="20">
        <v>434747</v>
      </c>
      <c r="H103" s="20">
        <v>436946</v>
      </c>
      <c r="I103" s="20">
        <v>436604</v>
      </c>
      <c r="J103" s="20">
        <v>431001</v>
      </c>
      <c r="K103" s="20">
        <v>434693</v>
      </c>
      <c r="L103" s="20">
        <v>433639</v>
      </c>
      <c r="M103" s="49">
        <v>428709</v>
      </c>
      <c r="N103" s="21">
        <f t="shared" si="1"/>
        <v>436748.5833333333</v>
      </c>
    </row>
    <row r="104" spans="1:14" s="37" customFormat="1" ht="16.5" customHeight="1" thickBot="1">
      <c r="A104" s="34" t="str">
        <f>'Pregnant Women Participating'!A104</f>
        <v>TOTAL</v>
      </c>
      <c r="B104" s="35">
        <v>2066562</v>
      </c>
      <c r="C104" s="36">
        <v>2058546</v>
      </c>
      <c r="D104" s="36">
        <v>2023095</v>
      </c>
      <c r="E104" s="36">
        <v>2057070</v>
      </c>
      <c r="F104" s="36">
        <v>2031148</v>
      </c>
      <c r="G104" s="36">
        <v>2024886</v>
      </c>
      <c r="H104" s="36">
        <v>2031937</v>
      </c>
      <c r="I104" s="36">
        <v>2037711</v>
      </c>
      <c r="J104" s="36">
        <v>2019270</v>
      </c>
      <c r="K104" s="36">
        <v>2025944</v>
      </c>
      <c r="L104" s="36">
        <v>2030057</v>
      </c>
      <c r="M104" s="52">
        <v>2020109</v>
      </c>
      <c r="N104" s="35">
        <f t="shared" si="1"/>
        <v>2035527.9166666667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29985</v>
      </c>
      <c r="C6" s="16">
        <v>29349</v>
      </c>
      <c r="D6" s="16">
        <v>28559</v>
      </c>
      <c r="E6" s="16">
        <v>29552</v>
      </c>
      <c r="F6" s="16">
        <v>27948</v>
      </c>
      <c r="G6" s="16">
        <v>27988</v>
      </c>
      <c r="H6" s="16">
        <v>28623</v>
      </c>
      <c r="I6" s="16">
        <v>29471</v>
      </c>
      <c r="J6" s="16">
        <v>29046</v>
      </c>
      <c r="K6" s="16">
        <v>29337</v>
      </c>
      <c r="L6" s="16">
        <v>29405</v>
      </c>
      <c r="M6" s="50">
        <v>29569</v>
      </c>
      <c r="N6" s="18">
        <f aca="true" t="shared" si="0" ref="N6:N15">IF(SUM(B6:M6)&gt;0,AVERAGE(B6:M6)," ")</f>
        <v>29069.333333333332</v>
      </c>
    </row>
    <row r="7" spans="1:14" s="7" customFormat="1" ht="12" customHeight="1">
      <c r="A7" s="10" t="str">
        <f>'Pregnant Women Participating'!A7</f>
        <v>Maine</v>
      </c>
      <c r="B7" s="18">
        <v>14370</v>
      </c>
      <c r="C7" s="16">
        <v>13733</v>
      </c>
      <c r="D7" s="16">
        <v>13705</v>
      </c>
      <c r="E7" s="16">
        <v>13941</v>
      </c>
      <c r="F7" s="16">
        <v>13857</v>
      </c>
      <c r="G7" s="16">
        <v>13763</v>
      </c>
      <c r="H7" s="16">
        <v>13707</v>
      </c>
      <c r="I7" s="16">
        <v>13790</v>
      </c>
      <c r="J7" s="16">
        <v>13649</v>
      </c>
      <c r="K7" s="16">
        <v>13406</v>
      </c>
      <c r="L7" s="16">
        <v>13410</v>
      </c>
      <c r="M7" s="50">
        <v>13293</v>
      </c>
      <c r="N7" s="18">
        <f t="shared" si="0"/>
        <v>13718.666666666666</v>
      </c>
    </row>
    <row r="8" spans="1:14" s="7" customFormat="1" ht="12" customHeight="1">
      <c r="A8" s="10" t="str">
        <f>'Pregnant Women Participating'!A8</f>
        <v>Massachusetts</v>
      </c>
      <c r="B8" s="18">
        <v>65961</v>
      </c>
      <c r="C8" s="16">
        <v>64813</v>
      </c>
      <c r="D8" s="16">
        <v>63693</v>
      </c>
      <c r="E8" s="16">
        <v>65032</v>
      </c>
      <c r="F8" s="16">
        <v>63698</v>
      </c>
      <c r="G8" s="16">
        <v>63879</v>
      </c>
      <c r="H8" s="16">
        <v>64072</v>
      </c>
      <c r="I8" s="16">
        <v>64882</v>
      </c>
      <c r="J8" s="16">
        <v>63788</v>
      </c>
      <c r="K8" s="16">
        <v>66368</v>
      </c>
      <c r="L8" s="16">
        <v>67032</v>
      </c>
      <c r="M8" s="50">
        <v>67373</v>
      </c>
      <c r="N8" s="18">
        <f t="shared" si="0"/>
        <v>65049.25</v>
      </c>
    </row>
    <row r="9" spans="1:14" s="7" customFormat="1" ht="12" customHeight="1">
      <c r="A9" s="10" t="str">
        <f>'Pregnant Women Participating'!A9</f>
        <v>New Hampshire</v>
      </c>
      <c r="B9" s="18">
        <v>8490</v>
      </c>
      <c r="C9" s="16">
        <v>8527</v>
      </c>
      <c r="D9" s="16">
        <v>8128</v>
      </c>
      <c r="E9" s="16">
        <v>8280</v>
      </c>
      <c r="F9" s="16">
        <v>8007</v>
      </c>
      <c r="G9" s="16">
        <v>8004</v>
      </c>
      <c r="H9" s="16">
        <v>8078</v>
      </c>
      <c r="I9" s="16">
        <v>8069</v>
      </c>
      <c r="J9" s="16">
        <v>7941</v>
      </c>
      <c r="K9" s="16">
        <v>7825</v>
      </c>
      <c r="L9" s="16">
        <v>7817</v>
      </c>
      <c r="M9" s="50">
        <v>7773</v>
      </c>
      <c r="N9" s="18">
        <f t="shared" si="0"/>
        <v>8078.25</v>
      </c>
    </row>
    <row r="10" spans="1:14" s="7" customFormat="1" ht="12" customHeight="1">
      <c r="A10" s="10" t="str">
        <f>'Pregnant Women Participating'!A10</f>
        <v>New York</v>
      </c>
      <c r="B10" s="18">
        <v>278854</v>
      </c>
      <c r="C10" s="16">
        <v>275401</v>
      </c>
      <c r="D10" s="16">
        <v>270033</v>
      </c>
      <c r="E10" s="16">
        <v>274112</v>
      </c>
      <c r="F10" s="16">
        <v>274773</v>
      </c>
      <c r="G10" s="16">
        <v>275079</v>
      </c>
      <c r="H10" s="16">
        <v>277498</v>
      </c>
      <c r="I10" s="16">
        <v>278179</v>
      </c>
      <c r="J10" s="16">
        <v>277716</v>
      </c>
      <c r="K10" s="16">
        <v>276189</v>
      </c>
      <c r="L10" s="16">
        <v>274443</v>
      </c>
      <c r="M10" s="50">
        <v>273708</v>
      </c>
      <c r="N10" s="18">
        <f t="shared" si="0"/>
        <v>275498.75</v>
      </c>
    </row>
    <row r="11" spans="1:14" s="7" customFormat="1" ht="12" customHeight="1">
      <c r="A11" s="10" t="str">
        <f>'Pregnant Women Participating'!A11</f>
        <v>Rhode Island</v>
      </c>
      <c r="B11" s="18">
        <v>13318</v>
      </c>
      <c r="C11" s="16">
        <v>13162</v>
      </c>
      <c r="D11" s="16">
        <v>12691</v>
      </c>
      <c r="E11" s="16">
        <v>12939</v>
      </c>
      <c r="F11" s="16">
        <v>12689</v>
      </c>
      <c r="G11" s="16">
        <v>12721</v>
      </c>
      <c r="H11" s="16">
        <v>12744</v>
      </c>
      <c r="I11" s="16">
        <v>12816</v>
      </c>
      <c r="J11" s="16">
        <v>12738</v>
      </c>
      <c r="K11" s="16">
        <v>12424</v>
      </c>
      <c r="L11" s="16">
        <v>12363</v>
      </c>
      <c r="M11" s="50">
        <v>12682</v>
      </c>
      <c r="N11" s="18">
        <f t="shared" si="0"/>
        <v>12773.916666666666</v>
      </c>
    </row>
    <row r="12" spans="1:14" s="7" customFormat="1" ht="12" customHeight="1">
      <c r="A12" s="10" t="str">
        <f>'Pregnant Women Participating'!A12</f>
        <v>Vermont</v>
      </c>
      <c r="B12" s="18">
        <v>9295</v>
      </c>
      <c r="C12" s="16">
        <v>9259</v>
      </c>
      <c r="D12" s="16">
        <v>9118</v>
      </c>
      <c r="E12" s="16">
        <v>9011</v>
      </c>
      <c r="F12" s="16">
        <v>8897</v>
      </c>
      <c r="G12" s="16">
        <v>8941</v>
      </c>
      <c r="H12" s="16">
        <v>8864</v>
      </c>
      <c r="I12" s="16">
        <v>8852</v>
      </c>
      <c r="J12" s="16">
        <v>8744</v>
      </c>
      <c r="K12" s="16">
        <v>8736</v>
      </c>
      <c r="L12" s="16">
        <v>8675</v>
      </c>
      <c r="M12" s="50">
        <v>8674</v>
      </c>
      <c r="N12" s="18">
        <f t="shared" si="0"/>
        <v>8922.166666666666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36</v>
      </c>
      <c r="C13" s="16">
        <v>30</v>
      </c>
      <c r="D13" s="16">
        <v>36</v>
      </c>
      <c r="E13" s="16">
        <v>37</v>
      </c>
      <c r="F13" s="16">
        <v>37</v>
      </c>
      <c r="G13" s="16">
        <v>44</v>
      </c>
      <c r="H13" s="16">
        <v>44</v>
      </c>
      <c r="I13" s="16">
        <v>39</v>
      </c>
      <c r="J13" s="16">
        <v>39</v>
      </c>
      <c r="K13" s="16">
        <v>39</v>
      </c>
      <c r="L13" s="16">
        <v>48</v>
      </c>
      <c r="M13" s="50">
        <v>52</v>
      </c>
      <c r="N13" s="18">
        <f t="shared" si="0"/>
        <v>40.083333333333336</v>
      </c>
    </row>
    <row r="14" spans="1:14" s="7" customFormat="1" ht="12" customHeight="1">
      <c r="A14" s="10" t="str">
        <f>'Pregnant Women Participating'!A14</f>
        <v>Pleasant Point, ME</v>
      </c>
      <c r="B14" s="18">
        <v>51</v>
      </c>
      <c r="C14" s="16">
        <v>45</v>
      </c>
      <c r="D14" s="16">
        <v>45</v>
      </c>
      <c r="E14" s="16">
        <v>48</v>
      </c>
      <c r="F14" s="16">
        <v>44</v>
      </c>
      <c r="G14" s="16">
        <v>40</v>
      </c>
      <c r="H14" s="16">
        <v>50</v>
      </c>
      <c r="I14" s="16">
        <v>51</v>
      </c>
      <c r="J14" s="16">
        <v>49</v>
      </c>
      <c r="K14" s="16">
        <v>40</v>
      </c>
      <c r="L14" s="16">
        <v>49</v>
      </c>
      <c r="M14" s="50">
        <v>40</v>
      </c>
      <c r="N14" s="18">
        <f t="shared" si="0"/>
        <v>46</v>
      </c>
    </row>
    <row r="15" spans="1:14" s="7" customFormat="1" ht="12" customHeight="1">
      <c r="A15" s="10" t="str">
        <f>'Pregnant Women Participating'!A15</f>
        <v>Seneca Nation, NY</v>
      </c>
      <c r="B15" s="18">
        <v>40</v>
      </c>
      <c r="C15" s="16">
        <v>48</v>
      </c>
      <c r="D15" s="16">
        <v>45</v>
      </c>
      <c r="E15" s="16">
        <v>57</v>
      </c>
      <c r="F15" s="16">
        <v>52</v>
      </c>
      <c r="G15" s="16">
        <v>54</v>
      </c>
      <c r="H15" s="16">
        <v>47</v>
      </c>
      <c r="I15" s="16">
        <v>50</v>
      </c>
      <c r="J15" s="16">
        <v>51</v>
      </c>
      <c r="K15" s="16">
        <v>39</v>
      </c>
      <c r="L15" s="16">
        <v>39</v>
      </c>
      <c r="M15" s="50">
        <v>40</v>
      </c>
      <c r="N15" s="18">
        <f t="shared" si="0"/>
        <v>46.833333333333336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420400</v>
      </c>
      <c r="C16" s="20">
        <v>414367</v>
      </c>
      <c r="D16" s="20">
        <v>406053</v>
      </c>
      <c r="E16" s="20">
        <v>413009</v>
      </c>
      <c r="F16" s="20">
        <v>410002</v>
      </c>
      <c r="G16" s="20">
        <v>410513</v>
      </c>
      <c r="H16" s="20">
        <v>413727</v>
      </c>
      <c r="I16" s="20">
        <v>416199</v>
      </c>
      <c r="J16" s="20">
        <v>413761</v>
      </c>
      <c r="K16" s="20">
        <v>414403</v>
      </c>
      <c r="L16" s="20">
        <v>413281</v>
      </c>
      <c r="M16" s="49">
        <v>413204</v>
      </c>
      <c r="N16" s="21">
        <f aca="true" t="shared" si="1" ref="N16:N104">IF(SUM(B16:M16)&gt;0,AVERAGE(B16:M16)," ")</f>
        <v>413243.25</v>
      </c>
    </row>
    <row r="17" spans="1:14" ht="12" customHeight="1">
      <c r="A17" s="10" t="str">
        <f>'Pregnant Women Participating'!A17</f>
        <v>Delaware</v>
      </c>
      <c r="B17" s="18">
        <v>12152</v>
      </c>
      <c r="C17" s="16">
        <v>11829</v>
      </c>
      <c r="D17" s="16">
        <v>11630</v>
      </c>
      <c r="E17" s="16">
        <v>11707</v>
      </c>
      <c r="F17" s="16">
        <v>11421</v>
      </c>
      <c r="G17" s="16">
        <v>11027</v>
      </c>
      <c r="H17" s="16">
        <v>10922</v>
      </c>
      <c r="I17" s="16">
        <v>10706</v>
      </c>
      <c r="J17" s="16">
        <v>10776</v>
      </c>
      <c r="K17" s="16">
        <v>10730</v>
      </c>
      <c r="L17" s="16">
        <v>10825</v>
      </c>
      <c r="M17" s="50">
        <v>10918</v>
      </c>
      <c r="N17" s="18">
        <f t="shared" si="1"/>
        <v>11220.25</v>
      </c>
    </row>
    <row r="18" spans="1:14" ht="12" customHeight="1">
      <c r="A18" s="10" t="str">
        <f>'Pregnant Women Participating'!A18</f>
        <v>District of Columbia</v>
      </c>
      <c r="B18" s="18">
        <v>7167</v>
      </c>
      <c r="C18" s="16">
        <v>7202</v>
      </c>
      <c r="D18" s="16">
        <v>6955</v>
      </c>
      <c r="E18" s="16">
        <v>6946</v>
      </c>
      <c r="F18" s="16">
        <v>6827</v>
      </c>
      <c r="G18" s="16">
        <v>6820</v>
      </c>
      <c r="H18" s="16">
        <v>7042</v>
      </c>
      <c r="I18" s="16">
        <v>7132</v>
      </c>
      <c r="J18" s="16">
        <v>7083</v>
      </c>
      <c r="K18" s="16">
        <v>7111</v>
      </c>
      <c r="L18" s="16">
        <v>7213</v>
      </c>
      <c r="M18" s="50">
        <v>7058</v>
      </c>
      <c r="N18" s="18">
        <f t="shared" si="1"/>
        <v>7046.333333333333</v>
      </c>
    </row>
    <row r="19" spans="1:14" ht="12" customHeight="1">
      <c r="A19" s="10" t="str">
        <f>'Pregnant Women Participating'!A19</f>
        <v>Maryland</v>
      </c>
      <c r="B19" s="18">
        <v>75941</v>
      </c>
      <c r="C19" s="16">
        <v>75061</v>
      </c>
      <c r="D19" s="16">
        <v>73582</v>
      </c>
      <c r="E19" s="16">
        <v>74990</v>
      </c>
      <c r="F19" s="16">
        <v>74568</v>
      </c>
      <c r="G19" s="16">
        <v>73673</v>
      </c>
      <c r="H19" s="16">
        <v>73834</v>
      </c>
      <c r="I19" s="16">
        <v>74639</v>
      </c>
      <c r="J19" s="16">
        <v>75551</v>
      </c>
      <c r="K19" s="16">
        <v>75550</v>
      </c>
      <c r="L19" s="16">
        <v>76334</v>
      </c>
      <c r="M19" s="50">
        <v>77063</v>
      </c>
      <c r="N19" s="18">
        <f t="shared" si="1"/>
        <v>75065.5</v>
      </c>
    </row>
    <row r="20" spans="1:14" ht="12" customHeight="1">
      <c r="A20" s="10" t="str">
        <f>'Pregnant Women Participating'!A20</f>
        <v>New Jersey</v>
      </c>
      <c r="B20" s="18">
        <v>93310</v>
      </c>
      <c r="C20" s="16">
        <v>90686</v>
      </c>
      <c r="D20" s="16">
        <v>88987</v>
      </c>
      <c r="E20" s="16">
        <v>92522</v>
      </c>
      <c r="F20" s="16">
        <v>90638</v>
      </c>
      <c r="G20" s="16">
        <v>91019</v>
      </c>
      <c r="H20" s="16">
        <v>91531</v>
      </c>
      <c r="I20" s="16">
        <v>92729</v>
      </c>
      <c r="J20" s="16">
        <v>92099</v>
      </c>
      <c r="K20" s="16">
        <v>91483</v>
      </c>
      <c r="L20" s="16">
        <v>92167</v>
      </c>
      <c r="M20" s="50">
        <v>92783</v>
      </c>
      <c r="N20" s="18">
        <f t="shared" si="1"/>
        <v>91662.83333333333</v>
      </c>
    </row>
    <row r="21" spans="1:14" ht="12" customHeight="1">
      <c r="A21" s="10" t="str">
        <f>'Pregnant Women Participating'!A21</f>
        <v>Pennsylvania</v>
      </c>
      <c r="B21" s="18">
        <v>131748</v>
      </c>
      <c r="C21" s="16">
        <v>131643</v>
      </c>
      <c r="D21" s="16">
        <v>130067</v>
      </c>
      <c r="E21" s="16">
        <v>130460</v>
      </c>
      <c r="F21" s="16">
        <v>130741</v>
      </c>
      <c r="G21" s="16">
        <v>130353</v>
      </c>
      <c r="H21" s="16">
        <v>131437</v>
      </c>
      <c r="I21" s="16">
        <v>133465</v>
      </c>
      <c r="J21" s="16">
        <v>134870</v>
      </c>
      <c r="K21" s="16">
        <v>135445</v>
      </c>
      <c r="L21" s="16">
        <v>133273</v>
      </c>
      <c r="M21" s="50">
        <v>130327</v>
      </c>
      <c r="N21" s="18">
        <f t="shared" si="1"/>
        <v>131985.75</v>
      </c>
    </row>
    <row r="22" spans="1:14" ht="12" customHeight="1">
      <c r="A22" s="10" t="str">
        <f>'Pregnant Women Participating'!A22</f>
        <v>Puerto Rico</v>
      </c>
      <c r="B22" s="18">
        <v>116214</v>
      </c>
      <c r="C22" s="16">
        <v>114954</v>
      </c>
      <c r="D22" s="16">
        <v>111548</v>
      </c>
      <c r="E22" s="16">
        <v>113910</v>
      </c>
      <c r="F22" s="16">
        <v>115602</v>
      </c>
      <c r="G22" s="16">
        <v>115167</v>
      </c>
      <c r="H22" s="16">
        <v>115566</v>
      </c>
      <c r="I22" s="16">
        <v>115317</v>
      </c>
      <c r="J22" s="16">
        <v>114191</v>
      </c>
      <c r="K22" s="16">
        <v>113174</v>
      </c>
      <c r="L22" s="16">
        <v>112543</v>
      </c>
      <c r="M22" s="50">
        <v>111078</v>
      </c>
      <c r="N22" s="18">
        <f t="shared" si="1"/>
        <v>114105.33333333333</v>
      </c>
    </row>
    <row r="23" spans="1:14" ht="12" customHeight="1">
      <c r="A23" s="10" t="str">
        <f>'Pregnant Women Participating'!A23</f>
        <v>Virginia</v>
      </c>
      <c r="B23" s="18">
        <v>80384</v>
      </c>
      <c r="C23" s="16">
        <v>79062</v>
      </c>
      <c r="D23" s="16">
        <v>77338</v>
      </c>
      <c r="E23" s="16">
        <v>78346</v>
      </c>
      <c r="F23" s="16">
        <v>77034</v>
      </c>
      <c r="G23" s="16">
        <v>77303</v>
      </c>
      <c r="H23" s="16">
        <v>77357</v>
      </c>
      <c r="I23" s="16">
        <v>78155</v>
      </c>
      <c r="J23" s="16">
        <v>78149</v>
      </c>
      <c r="K23" s="16">
        <v>78212</v>
      </c>
      <c r="L23" s="16">
        <v>78588</v>
      </c>
      <c r="M23" s="50">
        <v>79123</v>
      </c>
      <c r="N23" s="18">
        <f t="shared" si="1"/>
        <v>78254.25</v>
      </c>
    </row>
    <row r="24" spans="1:14" ht="12" customHeight="1">
      <c r="A24" s="10" t="str">
        <f>'Pregnant Women Participating'!A24</f>
        <v>Virgin Islands</v>
      </c>
      <c r="B24" s="18">
        <v>2883</v>
      </c>
      <c r="C24" s="16">
        <v>2847</v>
      </c>
      <c r="D24" s="16">
        <v>2757</v>
      </c>
      <c r="E24" s="16">
        <v>2723</v>
      </c>
      <c r="F24" s="16">
        <v>2751</v>
      </c>
      <c r="G24" s="16">
        <v>2747</v>
      </c>
      <c r="H24" s="16">
        <v>2732</v>
      </c>
      <c r="I24" s="16">
        <v>2760</v>
      </c>
      <c r="J24" s="16">
        <v>2697</v>
      </c>
      <c r="K24" s="16">
        <v>2720</v>
      </c>
      <c r="L24" s="16">
        <v>2737</v>
      </c>
      <c r="M24" s="50">
        <v>2776</v>
      </c>
      <c r="N24" s="18">
        <f t="shared" si="1"/>
        <v>2760.8333333333335</v>
      </c>
    </row>
    <row r="25" spans="1:14" ht="12" customHeight="1">
      <c r="A25" s="10" t="str">
        <f>'Pregnant Women Participating'!A25</f>
        <v>West Virginia</v>
      </c>
      <c r="B25" s="18">
        <v>24796</v>
      </c>
      <c r="C25" s="16">
        <v>24102</v>
      </c>
      <c r="D25" s="16">
        <v>23214</v>
      </c>
      <c r="E25" s="16">
        <v>24005</v>
      </c>
      <c r="F25" s="16">
        <v>23562</v>
      </c>
      <c r="G25" s="16">
        <v>23600</v>
      </c>
      <c r="H25" s="16">
        <v>23332</v>
      </c>
      <c r="I25" s="16">
        <v>23620</v>
      </c>
      <c r="J25" s="16">
        <v>23391</v>
      </c>
      <c r="K25" s="16">
        <v>23640</v>
      </c>
      <c r="L25" s="16">
        <v>23999</v>
      </c>
      <c r="M25" s="50">
        <v>24172</v>
      </c>
      <c r="N25" s="18">
        <f t="shared" si="1"/>
        <v>23786.083333333332</v>
      </c>
    </row>
    <row r="26" spans="1:14" s="23" customFormat="1" ht="24.75" customHeight="1">
      <c r="A26" s="19" t="str">
        <f>'Pregnant Women Participating'!A26</f>
        <v>Mid-Atlantic Region</v>
      </c>
      <c r="B26" s="21">
        <v>544595</v>
      </c>
      <c r="C26" s="20">
        <v>537386</v>
      </c>
      <c r="D26" s="20">
        <v>526078</v>
      </c>
      <c r="E26" s="20">
        <v>535609</v>
      </c>
      <c r="F26" s="20">
        <v>533144</v>
      </c>
      <c r="G26" s="20">
        <v>531709</v>
      </c>
      <c r="H26" s="20">
        <v>533753</v>
      </c>
      <c r="I26" s="20">
        <v>538523</v>
      </c>
      <c r="J26" s="20">
        <v>538807</v>
      </c>
      <c r="K26" s="20">
        <v>538065</v>
      </c>
      <c r="L26" s="20">
        <v>537679</v>
      </c>
      <c r="M26" s="49">
        <v>535298</v>
      </c>
      <c r="N26" s="21">
        <f t="shared" si="1"/>
        <v>535887.1666666666</v>
      </c>
    </row>
    <row r="27" spans="1:14" ht="12" customHeight="1">
      <c r="A27" s="10" t="str">
        <f>'Pregnant Women Participating'!A27</f>
        <v>Alabama</v>
      </c>
      <c r="B27" s="18">
        <v>74862</v>
      </c>
      <c r="C27" s="16">
        <v>73628</v>
      </c>
      <c r="D27" s="16">
        <v>71517</v>
      </c>
      <c r="E27" s="16">
        <v>73100</v>
      </c>
      <c r="F27" s="16">
        <v>71142</v>
      </c>
      <c r="G27" s="16">
        <v>71165</v>
      </c>
      <c r="H27" s="16">
        <v>70137</v>
      </c>
      <c r="I27" s="16">
        <v>71413</v>
      </c>
      <c r="J27" s="16">
        <v>71455</v>
      </c>
      <c r="K27" s="16">
        <v>71732</v>
      </c>
      <c r="L27" s="16">
        <v>72259</v>
      </c>
      <c r="M27" s="50">
        <v>72153</v>
      </c>
      <c r="N27" s="18">
        <f t="shared" si="1"/>
        <v>72046.91666666667</v>
      </c>
    </row>
    <row r="28" spans="1:14" ht="12" customHeight="1">
      <c r="A28" s="10" t="str">
        <f>'Pregnant Women Participating'!A28</f>
        <v>Florida</v>
      </c>
      <c r="B28" s="18">
        <v>264084</v>
      </c>
      <c r="C28" s="16">
        <v>254840</v>
      </c>
      <c r="D28" s="16">
        <v>246971</v>
      </c>
      <c r="E28" s="16">
        <v>249444</v>
      </c>
      <c r="F28" s="16">
        <v>244487</v>
      </c>
      <c r="G28" s="16">
        <v>241553</v>
      </c>
      <c r="H28" s="16">
        <v>243467</v>
      </c>
      <c r="I28" s="16">
        <v>245006</v>
      </c>
      <c r="J28" s="16">
        <v>246667</v>
      </c>
      <c r="K28" s="16">
        <v>248327</v>
      </c>
      <c r="L28" s="16">
        <v>252410</v>
      </c>
      <c r="M28" s="50">
        <v>253422</v>
      </c>
      <c r="N28" s="18">
        <f t="shared" si="1"/>
        <v>249223.16666666666</v>
      </c>
    </row>
    <row r="29" spans="1:14" ht="12" customHeight="1">
      <c r="A29" s="10" t="str">
        <f>'Pregnant Women Participating'!A29</f>
        <v>Georgia</v>
      </c>
      <c r="B29" s="18">
        <v>160598</v>
      </c>
      <c r="C29" s="16">
        <v>157174</v>
      </c>
      <c r="D29" s="16">
        <v>154908</v>
      </c>
      <c r="E29" s="16">
        <v>153221</v>
      </c>
      <c r="F29" s="16">
        <v>149009</v>
      </c>
      <c r="G29" s="16">
        <v>147721</v>
      </c>
      <c r="H29" s="16">
        <v>146799</v>
      </c>
      <c r="I29" s="16">
        <v>148370</v>
      </c>
      <c r="J29" s="16">
        <v>148488</v>
      </c>
      <c r="K29" s="16">
        <v>149935</v>
      </c>
      <c r="L29" s="16">
        <v>151638</v>
      </c>
      <c r="M29" s="50">
        <v>151189</v>
      </c>
      <c r="N29" s="18">
        <f t="shared" si="1"/>
        <v>151587.5</v>
      </c>
    </row>
    <row r="30" spans="1:14" ht="12" customHeight="1">
      <c r="A30" s="10" t="str">
        <f>'Pregnant Women Participating'!A30</f>
        <v>Kentucky</v>
      </c>
      <c r="B30" s="18">
        <v>66341</v>
      </c>
      <c r="C30" s="16">
        <v>65525</v>
      </c>
      <c r="D30" s="16">
        <v>64406</v>
      </c>
      <c r="E30" s="16">
        <v>64741</v>
      </c>
      <c r="F30" s="16">
        <v>64332</v>
      </c>
      <c r="G30" s="16">
        <v>64371</v>
      </c>
      <c r="H30" s="16">
        <v>63797</v>
      </c>
      <c r="I30" s="16">
        <v>64087</v>
      </c>
      <c r="J30" s="16">
        <v>64097</v>
      </c>
      <c r="K30" s="16">
        <v>64253</v>
      </c>
      <c r="L30" s="16">
        <v>64569</v>
      </c>
      <c r="M30" s="50">
        <v>64606</v>
      </c>
      <c r="N30" s="18">
        <f t="shared" si="1"/>
        <v>64593.75</v>
      </c>
    </row>
    <row r="31" spans="1:14" ht="12" customHeight="1">
      <c r="A31" s="10" t="str">
        <f>'Pregnant Women Participating'!A31</f>
        <v>Mississippi</v>
      </c>
      <c r="B31" s="18">
        <v>49067</v>
      </c>
      <c r="C31" s="16">
        <v>47488</v>
      </c>
      <c r="D31" s="16">
        <v>43512</v>
      </c>
      <c r="E31" s="16">
        <v>46581</v>
      </c>
      <c r="F31" s="16">
        <v>44512</v>
      </c>
      <c r="G31" s="16">
        <v>43639</v>
      </c>
      <c r="H31" s="16">
        <v>43798</v>
      </c>
      <c r="I31" s="16">
        <v>43851</v>
      </c>
      <c r="J31" s="16">
        <v>43257</v>
      </c>
      <c r="K31" s="16">
        <v>43646</v>
      </c>
      <c r="L31" s="16">
        <v>44377</v>
      </c>
      <c r="M31" s="50">
        <v>43823</v>
      </c>
      <c r="N31" s="18">
        <f t="shared" si="1"/>
        <v>44795.916666666664</v>
      </c>
    </row>
    <row r="32" spans="1:14" ht="12" customHeight="1">
      <c r="A32" s="10" t="str">
        <f>'Pregnant Women Participating'!A32</f>
        <v>North Carolina</v>
      </c>
      <c r="B32" s="18">
        <v>144245</v>
      </c>
      <c r="C32" s="16">
        <v>142631</v>
      </c>
      <c r="D32" s="16">
        <v>139685</v>
      </c>
      <c r="E32" s="16">
        <v>141714</v>
      </c>
      <c r="F32" s="16">
        <v>139626</v>
      </c>
      <c r="G32" s="16">
        <v>138463</v>
      </c>
      <c r="H32" s="16">
        <v>137809</v>
      </c>
      <c r="I32" s="16">
        <v>138024</v>
      </c>
      <c r="J32" s="16">
        <v>137957</v>
      </c>
      <c r="K32" s="16">
        <v>138115</v>
      </c>
      <c r="L32" s="16">
        <v>139473</v>
      </c>
      <c r="M32" s="50">
        <v>139892</v>
      </c>
      <c r="N32" s="18">
        <f t="shared" si="1"/>
        <v>139802.83333333334</v>
      </c>
    </row>
    <row r="33" spans="1:14" ht="12" customHeight="1">
      <c r="A33" s="10" t="str">
        <f>'Pregnant Women Participating'!A33</f>
        <v>South Carolina</v>
      </c>
      <c r="B33" s="18">
        <v>62602</v>
      </c>
      <c r="C33" s="16">
        <v>61702</v>
      </c>
      <c r="D33" s="16">
        <v>59500</v>
      </c>
      <c r="E33" s="16">
        <v>59768</v>
      </c>
      <c r="F33" s="16">
        <v>58627</v>
      </c>
      <c r="G33" s="16">
        <v>57916</v>
      </c>
      <c r="H33" s="16">
        <v>57515</v>
      </c>
      <c r="I33" s="16">
        <v>57484</v>
      </c>
      <c r="J33" s="16">
        <v>57247</v>
      </c>
      <c r="K33" s="16">
        <v>56465</v>
      </c>
      <c r="L33" s="16">
        <v>56459</v>
      </c>
      <c r="M33" s="50">
        <v>55862</v>
      </c>
      <c r="N33" s="18">
        <f t="shared" si="1"/>
        <v>58428.916666666664</v>
      </c>
    </row>
    <row r="34" spans="1:14" ht="12" customHeight="1">
      <c r="A34" s="10" t="str">
        <f>'Pregnant Women Participating'!A34</f>
        <v>Tennessee</v>
      </c>
      <c r="B34" s="18">
        <v>78057</v>
      </c>
      <c r="C34" s="16">
        <v>75940</v>
      </c>
      <c r="D34" s="16">
        <v>74276</v>
      </c>
      <c r="E34" s="16">
        <v>74036</v>
      </c>
      <c r="F34" s="16">
        <v>72942</v>
      </c>
      <c r="G34" s="16">
        <v>72091</v>
      </c>
      <c r="H34" s="16">
        <v>71447</v>
      </c>
      <c r="I34" s="16">
        <v>71760</v>
      </c>
      <c r="J34" s="16">
        <v>72255</v>
      </c>
      <c r="K34" s="16">
        <v>72788</v>
      </c>
      <c r="L34" s="16">
        <v>74508</v>
      </c>
      <c r="M34" s="50">
        <v>74842</v>
      </c>
      <c r="N34" s="18">
        <f t="shared" si="1"/>
        <v>73745.16666666667</v>
      </c>
    </row>
    <row r="35" spans="1:14" ht="12" customHeight="1">
      <c r="A35" s="10" t="str">
        <f>'Pregnant Women Participating'!A35</f>
        <v>Choctaw Indians, MS</v>
      </c>
      <c r="B35" s="18">
        <v>523</v>
      </c>
      <c r="C35" s="16">
        <v>495</v>
      </c>
      <c r="D35" s="16">
        <v>450</v>
      </c>
      <c r="E35" s="16">
        <v>473</v>
      </c>
      <c r="F35" s="16">
        <v>444</v>
      </c>
      <c r="G35" s="16">
        <v>474</v>
      </c>
      <c r="H35" s="16">
        <v>505</v>
      </c>
      <c r="I35" s="16">
        <v>538</v>
      </c>
      <c r="J35" s="16">
        <v>519</v>
      </c>
      <c r="K35" s="16">
        <v>460</v>
      </c>
      <c r="L35" s="16">
        <v>523</v>
      </c>
      <c r="M35" s="50">
        <v>516</v>
      </c>
      <c r="N35" s="18">
        <f t="shared" si="1"/>
        <v>493.3333333333333</v>
      </c>
    </row>
    <row r="36" spans="1:14" ht="12" customHeight="1">
      <c r="A36" s="10" t="str">
        <f>'Pregnant Women Participating'!A36</f>
        <v>Eastern Cherokee, NC</v>
      </c>
      <c r="B36" s="18">
        <v>357</v>
      </c>
      <c r="C36" s="16">
        <v>363</v>
      </c>
      <c r="D36" s="16">
        <v>346</v>
      </c>
      <c r="E36" s="16">
        <v>372</v>
      </c>
      <c r="F36" s="16">
        <v>374</v>
      </c>
      <c r="G36" s="16">
        <v>381</v>
      </c>
      <c r="H36" s="16">
        <v>359</v>
      </c>
      <c r="I36" s="16">
        <v>364</v>
      </c>
      <c r="J36" s="16">
        <v>362</v>
      </c>
      <c r="K36" s="16">
        <v>352</v>
      </c>
      <c r="L36" s="16">
        <v>358</v>
      </c>
      <c r="M36" s="50">
        <v>361</v>
      </c>
      <c r="N36" s="18">
        <f t="shared" si="1"/>
        <v>362.4166666666667</v>
      </c>
    </row>
    <row r="37" spans="1:14" s="23" customFormat="1" ht="24.75" customHeight="1">
      <c r="A37" s="19" t="str">
        <f>'Pregnant Women Participating'!A37</f>
        <v>Southeast Region</v>
      </c>
      <c r="B37" s="21">
        <v>900736</v>
      </c>
      <c r="C37" s="20">
        <v>879786</v>
      </c>
      <c r="D37" s="20">
        <v>855571</v>
      </c>
      <c r="E37" s="20">
        <v>863450</v>
      </c>
      <c r="F37" s="20">
        <v>845495</v>
      </c>
      <c r="G37" s="20">
        <v>837774</v>
      </c>
      <c r="H37" s="20">
        <v>835633</v>
      </c>
      <c r="I37" s="20">
        <v>840897</v>
      </c>
      <c r="J37" s="20">
        <v>842304</v>
      </c>
      <c r="K37" s="20">
        <v>846073</v>
      </c>
      <c r="L37" s="20">
        <v>856574</v>
      </c>
      <c r="M37" s="49">
        <v>856666</v>
      </c>
      <c r="N37" s="21">
        <f t="shared" si="1"/>
        <v>855079.9166666666</v>
      </c>
    </row>
    <row r="38" spans="1:14" ht="12" customHeight="1">
      <c r="A38" s="10" t="str">
        <f>'Pregnant Women Participating'!A38</f>
        <v>Illinois</v>
      </c>
      <c r="B38" s="18">
        <v>142602</v>
      </c>
      <c r="C38" s="16">
        <v>139640</v>
      </c>
      <c r="D38" s="16">
        <v>136486</v>
      </c>
      <c r="E38" s="16">
        <v>143071</v>
      </c>
      <c r="F38" s="16">
        <v>142321</v>
      </c>
      <c r="G38" s="16">
        <v>143641</v>
      </c>
      <c r="H38" s="16">
        <v>142590</v>
      </c>
      <c r="I38" s="16">
        <v>143688</v>
      </c>
      <c r="J38" s="16">
        <v>142897</v>
      </c>
      <c r="K38" s="16">
        <v>139161</v>
      </c>
      <c r="L38" s="16">
        <v>138239</v>
      </c>
      <c r="M38" s="50">
        <v>137943</v>
      </c>
      <c r="N38" s="18">
        <f t="shared" si="1"/>
        <v>141023.25</v>
      </c>
    </row>
    <row r="39" spans="1:14" ht="12" customHeight="1">
      <c r="A39" s="10" t="str">
        <f>'Pregnant Women Participating'!A39</f>
        <v>Indiana</v>
      </c>
      <c r="B39" s="18">
        <v>84150</v>
      </c>
      <c r="C39" s="16">
        <v>83200</v>
      </c>
      <c r="D39" s="16">
        <v>80550</v>
      </c>
      <c r="E39" s="16">
        <v>81910</v>
      </c>
      <c r="F39" s="16">
        <v>79607</v>
      </c>
      <c r="G39" s="16">
        <v>78897</v>
      </c>
      <c r="H39" s="16">
        <v>78868</v>
      </c>
      <c r="I39" s="16">
        <v>79567</v>
      </c>
      <c r="J39" s="16">
        <v>79648</v>
      </c>
      <c r="K39" s="16">
        <v>79598</v>
      </c>
      <c r="L39" s="16">
        <v>80957</v>
      </c>
      <c r="M39" s="50">
        <v>80766</v>
      </c>
      <c r="N39" s="18">
        <f t="shared" si="1"/>
        <v>80643.16666666667</v>
      </c>
    </row>
    <row r="40" spans="1:14" ht="12" customHeight="1">
      <c r="A40" s="10" t="str">
        <f>'Pregnant Women Participating'!A40</f>
        <v>Michigan</v>
      </c>
      <c r="B40" s="18">
        <v>135657</v>
      </c>
      <c r="C40" s="16">
        <v>134279</v>
      </c>
      <c r="D40" s="16">
        <v>132468</v>
      </c>
      <c r="E40" s="16">
        <v>132410</v>
      </c>
      <c r="F40" s="16">
        <v>130305</v>
      </c>
      <c r="G40" s="16">
        <v>130137</v>
      </c>
      <c r="H40" s="16">
        <v>130619</v>
      </c>
      <c r="I40" s="16">
        <v>131533</v>
      </c>
      <c r="J40" s="16">
        <v>132008</v>
      </c>
      <c r="K40" s="16">
        <v>132790</v>
      </c>
      <c r="L40" s="16">
        <v>133842</v>
      </c>
      <c r="M40" s="50">
        <v>134568</v>
      </c>
      <c r="N40" s="18">
        <f t="shared" si="1"/>
        <v>132551.33333333334</v>
      </c>
    </row>
    <row r="41" spans="1:14" ht="12" customHeight="1">
      <c r="A41" s="10" t="str">
        <f>'Pregnant Women Participating'!A41</f>
        <v>Minnesota</v>
      </c>
      <c r="B41" s="18">
        <v>69738</v>
      </c>
      <c r="C41" s="16">
        <v>68643</v>
      </c>
      <c r="D41" s="16">
        <v>66857</v>
      </c>
      <c r="E41" s="16">
        <v>67239</v>
      </c>
      <c r="F41" s="16">
        <v>65659</v>
      </c>
      <c r="G41" s="16">
        <v>65038</v>
      </c>
      <c r="H41" s="16">
        <v>65019</v>
      </c>
      <c r="I41" s="16">
        <v>66269</v>
      </c>
      <c r="J41" s="16">
        <v>67021</v>
      </c>
      <c r="K41" s="16">
        <v>67564</v>
      </c>
      <c r="L41" s="16">
        <v>68161</v>
      </c>
      <c r="M41" s="50">
        <v>68436</v>
      </c>
      <c r="N41" s="18">
        <f t="shared" si="1"/>
        <v>67137</v>
      </c>
    </row>
    <row r="42" spans="1:14" ht="12" customHeight="1">
      <c r="A42" s="10" t="str">
        <f>'Pregnant Women Participating'!A42</f>
        <v>Ohio</v>
      </c>
      <c r="B42" s="18">
        <v>141482</v>
      </c>
      <c r="C42" s="16">
        <v>139218</v>
      </c>
      <c r="D42" s="16">
        <v>135100</v>
      </c>
      <c r="E42" s="16">
        <v>135892</v>
      </c>
      <c r="F42" s="16">
        <v>134095</v>
      </c>
      <c r="G42" s="16">
        <v>131738</v>
      </c>
      <c r="H42" s="16">
        <v>132034</v>
      </c>
      <c r="I42" s="16">
        <v>131296</v>
      </c>
      <c r="J42" s="16">
        <v>131374</v>
      </c>
      <c r="K42" s="16">
        <v>131189</v>
      </c>
      <c r="L42" s="16">
        <v>131632</v>
      </c>
      <c r="M42" s="50">
        <v>131404</v>
      </c>
      <c r="N42" s="18">
        <f t="shared" si="1"/>
        <v>133871.16666666666</v>
      </c>
    </row>
    <row r="43" spans="1:14" ht="12" customHeight="1">
      <c r="A43" s="10" t="str">
        <f>'Pregnant Women Participating'!A43</f>
        <v>Wisconsin</v>
      </c>
      <c r="B43" s="18">
        <v>63707</v>
      </c>
      <c r="C43" s="16">
        <v>62632</v>
      </c>
      <c r="D43" s="16">
        <v>60822</v>
      </c>
      <c r="E43" s="16">
        <v>61615</v>
      </c>
      <c r="F43" s="16">
        <v>60132</v>
      </c>
      <c r="G43" s="16">
        <v>59597</v>
      </c>
      <c r="H43" s="16">
        <v>59890</v>
      </c>
      <c r="I43" s="16">
        <v>60357</v>
      </c>
      <c r="J43" s="16">
        <v>60306</v>
      </c>
      <c r="K43" s="16">
        <v>60501</v>
      </c>
      <c r="L43" s="16">
        <v>60950</v>
      </c>
      <c r="M43" s="50">
        <v>60764</v>
      </c>
      <c r="N43" s="18">
        <f t="shared" si="1"/>
        <v>60939.416666666664</v>
      </c>
    </row>
    <row r="44" spans="1:14" s="23" customFormat="1" ht="24.75" customHeight="1">
      <c r="A44" s="19" t="str">
        <f>'Pregnant Women Participating'!A44</f>
        <v>Midwest Region</v>
      </c>
      <c r="B44" s="21">
        <v>637336</v>
      </c>
      <c r="C44" s="20">
        <v>627612</v>
      </c>
      <c r="D44" s="20">
        <v>612283</v>
      </c>
      <c r="E44" s="20">
        <v>622137</v>
      </c>
      <c r="F44" s="20">
        <v>612119</v>
      </c>
      <c r="G44" s="20">
        <v>609048</v>
      </c>
      <c r="H44" s="20">
        <v>609020</v>
      </c>
      <c r="I44" s="20">
        <v>612710</v>
      </c>
      <c r="J44" s="20">
        <v>613254</v>
      </c>
      <c r="K44" s="20">
        <v>610803</v>
      </c>
      <c r="L44" s="20">
        <v>613781</v>
      </c>
      <c r="M44" s="49">
        <v>613881</v>
      </c>
      <c r="N44" s="21">
        <f t="shared" si="1"/>
        <v>616165.3333333334</v>
      </c>
    </row>
    <row r="45" spans="1:14" ht="12" customHeight="1">
      <c r="A45" s="10" t="str">
        <f>'Pregnant Women Participating'!A45</f>
        <v>Arkansas</v>
      </c>
      <c r="B45" s="18">
        <v>45665</v>
      </c>
      <c r="C45" s="16">
        <v>44504</v>
      </c>
      <c r="D45" s="16">
        <v>42762</v>
      </c>
      <c r="E45" s="16">
        <v>43809</v>
      </c>
      <c r="F45" s="16">
        <v>42073</v>
      </c>
      <c r="G45" s="16">
        <v>42089</v>
      </c>
      <c r="H45" s="16">
        <v>42780</v>
      </c>
      <c r="I45" s="16">
        <v>43474</v>
      </c>
      <c r="J45" s="16">
        <v>43641</v>
      </c>
      <c r="K45" s="16">
        <v>42978</v>
      </c>
      <c r="L45" s="16">
        <v>42309</v>
      </c>
      <c r="M45" s="50">
        <v>40610</v>
      </c>
      <c r="N45" s="18">
        <f t="shared" si="1"/>
        <v>43057.833333333336</v>
      </c>
    </row>
    <row r="46" spans="1:14" ht="12" customHeight="1">
      <c r="A46" s="10" t="str">
        <f>'Pregnant Women Participating'!A46</f>
        <v>Louisiana</v>
      </c>
      <c r="B46" s="18">
        <v>69720</v>
      </c>
      <c r="C46" s="16">
        <v>67771</v>
      </c>
      <c r="D46" s="16">
        <v>66264</v>
      </c>
      <c r="E46" s="16">
        <v>66824</v>
      </c>
      <c r="F46" s="16">
        <v>66103</v>
      </c>
      <c r="G46" s="16">
        <v>66212</v>
      </c>
      <c r="H46" s="16">
        <v>66619</v>
      </c>
      <c r="I46" s="16">
        <v>66594</v>
      </c>
      <c r="J46" s="16">
        <v>66984</v>
      </c>
      <c r="K46" s="16">
        <v>67174</v>
      </c>
      <c r="L46" s="16">
        <v>67680</v>
      </c>
      <c r="M46" s="50">
        <v>68355</v>
      </c>
      <c r="N46" s="18">
        <f t="shared" si="1"/>
        <v>67191.66666666667</v>
      </c>
    </row>
    <row r="47" spans="1:14" ht="12" customHeight="1">
      <c r="A47" s="10" t="str">
        <f>'Pregnant Women Participating'!A47</f>
        <v>New Mexico</v>
      </c>
      <c r="B47" s="18">
        <v>30933</v>
      </c>
      <c r="C47" s="16">
        <v>30380</v>
      </c>
      <c r="D47" s="16">
        <v>29694</v>
      </c>
      <c r="E47" s="16">
        <v>30846</v>
      </c>
      <c r="F47" s="16">
        <v>29496</v>
      </c>
      <c r="G47" s="16">
        <v>29299</v>
      </c>
      <c r="H47" s="16">
        <v>29898</v>
      </c>
      <c r="I47" s="16">
        <v>30054</v>
      </c>
      <c r="J47" s="16">
        <v>29870</v>
      </c>
      <c r="K47" s="16">
        <v>30230</v>
      </c>
      <c r="L47" s="16">
        <v>30570</v>
      </c>
      <c r="M47" s="50">
        <v>30357</v>
      </c>
      <c r="N47" s="18">
        <f t="shared" si="1"/>
        <v>30135.583333333332</v>
      </c>
    </row>
    <row r="48" spans="1:14" ht="12" customHeight="1">
      <c r="A48" s="10" t="str">
        <f>'Pregnant Women Participating'!A48</f>
        <v>Oklahoma</v>
      </c>
      <c r="B48" s="18">
        <v>48982</v>
      </c>
      <c r="C48" s="16">
        <v>48233</v>
      </c>
      <c r="D48" s="16">
        <v>47321</v>
      </c>
      <c r="E48" s="16">
        <v>47858</v>
      </c>
      <c r="F48" s="16">
        <v>46017</v>
      </c>
      <c r="G48" s="16">
        <v>46247</v>
      </c>
      <c r="H48" s="16">
        <v>44899</v>
      </c>
      <c r="I48" s="16">
        <v>43938</v>
      </c>
      <c r="J48" s="16">
        <v>43544</v>
      </c>
      <c r="K48" s="16">
        <v>43904</v>
      </c>
      <c r="L48" s="16">
        <v>44546</v>
      </c>
      <c r="M48" s="50">
        <v>44342</v>
      </c>
      <c r="N48" s="18">
        <f t="shared" si="1"/>
        <v>45819.25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497561</v>
      </c>
      <c r="C50" s="16">
        <v>493723</v>
      </c>
      <c r="D50" s="16">
        <v>485218</v>
      </c>
      <c r="E50" s="16">
        <v>488235</v>
      </c>
      <c r="F50" s="16">
        <v>483967</v>
      </c>
      <c r="G50" s="16">
        <v>477677</v>
      </c>
      <c r="H50" s="16">
        <v>471775</v>
      </c>
      <c r="I50" s="16">
        <v>470843</v>
      </c>
      <c r="J50" s="16">
        <v>468806</v>
      </c>
      <c r="K50" s="16">
        <v>466812</v>
      </c>
      <c r="L50" s="16">
        <v>467631</v>
      </c>
      <c r="M50" s="50">
        <v>468739</v>
      </c>
      <c r="N50" s="18">
        <f t="shared" si="1"/>
        <v>478415.5833333333</v>
      </c>
    </row>
    <row r="51" spans="1:14" ht="12" customHeight="1">
      <c r="A51" s="10" t="str">
        <f>'Pregnant Women Participating'!A51</f>
        <v>Acoma, Canoncito &amp; Laguna, NM</v>
      </c>
      <c r="B51" s="18">
        <v>267</v>
      </c>
      <c r="C51" s="16">
        <v>298</v>
      </c>
      <c r="D51" s="16">
        <v>282</v>
      </c>
      <c r="E51" s="16">
        <v>281</v>
      </c>
      <c r="F51" s="16">
        <v>275</v>
      </c>
      <c r="G51" s="16">
        <v>268</v>
      </c>
      <c r="H51" s="16">
        <v>239</v>
      </c>
      <c r="I51" s="16">
        <v>252</v>
      </c>
      <c r="J51" s="16">
        <v>241</v>
      </c>
      <c r="K51" s="16">
        <v>254</v>
      </c>
      <c r="L51" s="16">
        <v>277</v>
      </c>
      <c r="M51" s="50">
        <v>270</v>
      </c>
      <c r="N51" s="18">
        <f t="shared" si="1"/>
        <v>267</v>
      </c>
    </row>
    <row r="52" spans="1:14" ht="12" customHeight="1">
      <c r="A52" s="10" t="str">
        <f>'Pregnant Women Participating'!A52</f>
        <v>Eight Northern Pueblos, NM</v>
      </c>
      <c r="B52" s="18">
        <v>119</v>
      </c>
      <c r="C52" s="16">
        <v>132</v>
      </c>
      <c r="D52" s="16">
        <v>141</v>
      </c>
      <c r="E52" s="16">
        <v>136</v>
      </c>
      <c r="F52" s="16">
        <v>132</v>
      </c>
      <c r="G52" s="16">
        <v>132</v>
      </c>
      <c r="H52" s="16">
        <v>112</v>
      </c>
      <c r="I52" s="16">
        <v>117</v>
      </c>
      <c r="J52" s="16">
        <v>107</v>
      </c>
      <c r="K52" s="16">
        <v>112</v>
      </c>
      <c r="L52" s="16">
        <v>105</v>
      </c>
      <c r="M52" s="50">
        <v>113</v>
      </c>
      <c r="N52" s="18">
        <f t="shared" si="1"/>
        <v>121.5</v>
      </c>
    </row>
    <row r="53" spans="1:14" ht="12" customHeight="1">
      <c r="A53" s="10" t="str">
        <f>'Pregnant Women Participating'!A53</f>
        <v>Five Sandoval Pueblos, NM</v>
      </c>
      <c r="B53" s="18">
        <v>195</v>
      </c>
      <c r="C53" s="16">
        <v>190</v>
      </c>
      <c r="D53" s="16">
        <v>175</v>
      </c>
      <c r="E53" s="16">
        <v>166</v>
      </c>
      <c r="F53" s="16">
        <v>164</v>
      </c>
      <c r="G53" s="16">
        <v>154</v>
      </c>
      <c r="H53" s="16">
        <v>158</v>
      </c>
      <c r="I53" s="16">
        <v>162</v>
      </c>
      <c r="J53" s="16">
        <v>163</v>
      </c>
      <c r="K53" s="16">
        <v>160</v>
      </c>
      <c r="L53" s="16">
        <v>141</v>
      </c>
      <c r="M53" s="50">
        <v>135</v>
      </c>
      <c r="N53" s="18">
        <f t="shared" si="1"/>
        <v>163.58333333333334</v>
      </c>
    </row>
    <row r="54" spans="1:14" ht="12" customHeight="1">
      <c r="A54" s="10" t="str">
        <f>'Pregnant Women Participating'!A54</f>
        <v>Isleta Pueblo, NM</v>
      </c>
      <c r="B54" s="18">
        <v>507</v>
      </c>
      <c r="C54" s="16">
        <v>503</v>
      </c>
      <c r="D54" s="16">
        <v>472</v>
      </c>
      <c r="E54" s="16">
        <v>468</v>
      </c>
      <c r="F54" s="16">
        <v>454</v>
      </c>
      <c r="G54" s="16">
        <v>452</v>
      </c>
      <c r="H54" s="16">
        <v>470</v>
      </c>
      <c r="I54" s="16">
        <v>472</v>
      </c>
      <c r="J54" s="16">
        <v>478</v>
      </c>
      <c r="K54" s="16">
        <v>477</v>
      </c>
      <c r="L54" s="16">
        <v>489</v>
      </c>
      <c r="M54" s="50">
        <v>475</v>
      </c>
      <c r="N54" s="18">
        <f t="shared" si="1"/>
        <v>476.4166666666667</v>
      </c>
    </row>
    <row r="55" spans="1:14" ht="12" customHeight="1">
      <c r="A55" s="10" t="str">
        <f>'Pregnant Women Participating'!A55</f>
        <v>San Felipe Pueblo, NM</v>
      </c>
      <c r="B55" s="18">
        <v>174</v>
      </c>
      <c r="C55" s="16">
        <v>162</v>
      </c>
      <c r="D55" s="16">
        <v>137</v>
      </c>
      <c r="E55" s="16">
        <v>164</v>
      </c>
      <c r="F55" s="16">
        <v>164</v>
      </c>
      <c r="G55" s="16">
        <v>152</v>
      </c>
      <c r="H55" s="16">
        <v>155</v>
      </c>
      <c r="I55" s="16">
        <v>145</v>
      </c>
      <c r="J55" s="16">
        <v>143</v>
      </c>
      <c r="K55" s="16">
        <v>154</v>
      </c>
      <c r="L55" s="16">
        <v>159</v>
      </c>
      <c r="M55" s="50">
        <v>144</v>
      </c>
      <c r="N55" s="18">
        <f t="shared" si="1"/>
        <v>154.41666666666666</v>
      </c>
    </row>
    <row r="56" spans="1:14" ht="12" customHeight="1">
      <c r="A56" s="10" t="str">
        <f>'Pregnant Women Participating'!A56</f>
        <v>Santo Domingo Tribe, NM</v>
      </c>
      <c r="B56" s="18">
        <v>103</v>
      </c>
      <c r="C56" s="16">
        <v>102</v>
      </c>
      <c r="D56" s="16">
        <v>103</v>
      </c>
      <c r="E56" s="16">
        <v>96</v>
      </c>
      <c r="F56" s="16">
        <v>109</v>
      </c>
      <c r="G56" s="16">
        <v>104</v>
      </c>
      <c r="H56" s="16">
        <v>102</v>
      </c>
      <c r="I56" s="16">
        <v>99</v>
      </c>
      <c r="J56" s="16">
        <v>105</v>
      </c>
      <c r="K56" s="16">
        <v>103</v>
      </c>
      <c r="L56" s="16">
        <v>105</v>
      </c>
      <c r="M56" s="50">
        <v>106</v>
      </c>
      <c r="N56" s="18">
        <f t="shared" si="1"/>
        <v>103.08333333333333</v>
      </c>
    </row>
    <row r="57" spans="1:14" ht="12" customHeight="1">
      <c r="A57" s="10" t="str">
        <f>'Pregnant Women Participating'!A57</f>
        <v>Zuni Pueblo, NM</v>
      </c>
      <c r="B57" s="18">
        <v>468</v>
      </c>
      <c r="C57" s="16">
        <v>415</v>
      </c>
      <c r="D57" s="16">
        <v>447</v>
      </c>
      <c r="E57" s="16">
        <v>404</v>
      </c>
      <c r="F57" s="16">
        <v>420</v>
      </c>
      <c r="G57" s="16">
        <v>395</v>
      </c>
      <c r="H57" s="16">
        <v>449</v>
      </c>
      <c r="I57" s="16">
        <v>428</v>
      </c>
      <c r="J57" s="16">
        <v>438</v>
      </c>
      <c r="K57" s="16">
        <v>418</v>
      </c>
      <c r="L57" s="16">
        <v>441</v>
      </c>
      <c r="M57" s="50">
        <v>428</v>
      </c>
      <c r="N57" s="18">
        <f t="shared" si="1"/>
        <v>429.25</v>
      </c>
    </row>
    <row r="58" spans="1:14" ht="12" customHeight="1">
      <c r="A58" s="10" t="str">
        <f>'Pregnant Women Participating'!A58</f>
        <v>Cherokee Nation, OK</v>
      </c>
      <c r="B58" s="18">
        <v>3927</v>
      </c>
      <c r="C58" s="16">
        <v>3906</v>
      </c>
      <c r="D58" s="16">
        <v>3759</v>
      </c>
      <c r="E58" s="16">
        <v>3814</v>
      </c>
      <c r="F58" s="16">
        <v>3584</v>
      </c>
      <c r="G58" s="16">
        <v>3460</v>
      </c>
      <c r="H58" s="16">
        <v>3601</v>
      </c>
      <c r="I58" s="16">
        <v>3657</v>
      </c>
      <c r="J58" s="16">
        <v>3628</v>
      </c>
      <c r="K58" s="16">
        <v>3753</v>
      </c>
      <c r="L58" s="16">
        <v>3818</v>
      </c>
      <c r="M58" s="50">
        <v>3756</v>
      </c>
      <c r="N58" s="18">
        <f t="shared" si="1"/>
        <v>3721.9166666666665</v>
      </c>
    </row>
    <row r="59" spans="1:14" ht="12" customHeight="1">
      <c r="A59" s="10" t="str">
        <f>'Pregnant Women Participating'!A59</f>
        <v>Chickasaw Nation, OK</v>
      </c>
      <c r="B59" s="18">
        <v>2107</v>
      </c>
      <c r="C59" s="16">
        <v>2001</v>
      </c>
      <c r="D59" s="16">
        <v>1949</v>
      </c>
      <c r="E59" s="16">
        <v>2001</v>
      </c>
      <c r="F59" s="16">
        <v>1920</v>
      </c>
      <c r="G59" s="16">
        <v>1876</v>
      </c>
      <c r="H59" s="16">
        <v>1978</v>
      </c>
      <c r="I59" s="16">
        <v>1994</v>
      </c>
      <c r="J59" s="16">
        <v>2001</v>
      </c>
      <c r="K59" s="16">
        <v>2013</v>
      </c>
      <c r="L59" s="16">
        <v>2013</v>
      </c>
      <c r="M59" s="50">
        <v>2049</v>
      </c>
      <c r="N59" s="18">
        <f t="shared" si="1"/>
        <v>1991.8333333333333</v>
      </c>
    </row>
    <row r="60" spans="1:14" ht="12" customHeight="1">
      <c r="A60" s="10" t="str">
        <f>'Pregnant Women Participating'!A60</f>
        <v>Choctaw Nation, OK</v>
      </c>
      <c r="B60" s="18">
        <v>2417</v>
      </c>
      <c r="C60" s="16">
        <v>2310</v>
      </c>
      <c r="D60" s="16">
        <v>2216</v>
      </c>
      <c r="E60" s="16">
        <v>2192</v>
      </c>
      <c r="F60" s="16">
        <v>2093</v>
      </c>
      <c r="G60" s="16">
        <v>2096</v>
      </c>
      <c r="H60" s="16">
        <v>2016</v>
      </c>
      <c r="I60" s="16">
        <v>2105</v>
      </c>
      <c r="J60" s="16">
        <v>2195</v>
      </c>
      <c r="K60" s="16">
        <v>2214</v>
      </c>
      <c r="L60" s="16">
        <v>2260</v>
      </c>
      <c r="M60" s="50">
        <v>2259</v>
      </c>
      <c r="N60" s="18">
        <f t="shared" si="1"/>
        <v>2197.75</v>
      </c>
    </row>
    <row r="61" spans="1:14" ht="12" customHeight="1">
      <c r="A61" s="10" t="str">
        <f>'Pregnant Women Participating'!A61</f>
        <v>Citizen Potawatomi Nation, OK</v>
      </c>
      <c r="B61" s="18">
        <v>596</v>
      </c>
      <c r="C61" s="16">
        <v>562</v>
      </c>
      <c r="D61" s="16">
        <v>520</v>
      </c>
      <c r="E61" s="16">
        <v>605</v>
      </c>
      <c r="F61" s="16">
        <v>578</v>
      </c>
      <c r="G61" s="16">
        <v>560</v>
      </c>
      <c r="H61" s="16">
        <v>591</v>
      </c>
      <c r="I61" s="16">
        <v>587</v>
      </c>
      <c r="J61" s="16">
        <v>585</v>
      </c>
      <c r="K61" s="16">
        <v>601</v>
      </c>
      <c r="L61" s="16">
        <v>602</v>
      </c>
      <c r="M61" s="50">
        <v>620</v>
      </c>
      <c r="N61" s="18">
        <f t="shared" si="1"/>
        <v>583.9166666666666</v>
      </c>
    </row>
    <row r="62" spans="1:14" ht="12" customHeight="1">
      <c r="A62" s="10" t="str">
        <f>'Pregnant Women Participating'!A62</f>
        <v>Inter-Tribal Council, OK</v>
      </c>
      <c r="B62" s="18">
        <v>480</v>
      </c>
      <c r="C62" s="16">
        <v>479</v>
      </c>
      <c r="D62" s="16">
        <v>447</v>
      </c>
      <c r="E62" s="16">
        <v>457</v>
      </c>
      <c r="F62" s="16">
        <v>439</v>
      </c>
      <c r="G62" s="16">
        <v>431</v>
      </c>
      <c r="H62" s="16">
        <v>419</v>
      </c>
      <c r="I62" s="16">
        <v>439</v>
      </c>
      <c r="J62" s="16">
        <v>462</v>
      </c>
      <c r="K62" s="16">
        <v>471</v>
      </c>
      <c r="L62" s="16">
        <v>494</v>
      </c>
      <c r="M62" s="50">
        <v>487</v>
      </c>
      <c r="N62" s="18">
        <f t="shared" si="1"/>
        <v>458.75</v>
      </c>
    </row>
    <row r="63" spans="1:14" ht="12" customHeight="1">
      <c r="A63" s="10" t="str">
        <f>'Pregnant Women Participating'!A63</f>
        <v>Muscogee Creek Nation, OK</v>
      </c>
      <c r="B63" s="18">
        <v>1674</v>
      </c>
      <c r="C63" s="16">
        <v>1638</v>
      </c>
      <c r="D63" s="16">
        <v>1530</v>
      </c>
      <c r="E63" s="16">
        <v>1643</v>
      </c>
      <c r="F63" s="16">
        <v>1612</v>
      </c>
      <c r="G63" s="16">
        <v>1574</v>
      </c>
      <c r="H63" s="16">
        <v>1581</v>
      </c>
      <c r="I63" s="16">
        <v>1583</v>
      </c>
      <c r="J63" s="16">
        <v>1580</v>
      </c>
      <c r="K63" s="16">
        <v>1586</v>
      </c>
      <c r="L63" s="16">
        <v>1602</v>
      </c>
      <c r="M63" s="50">
        <v>1640</v>
      </c>
      <c r="N63" s="18">
        <f t="shared" si="1"/>
        <v>1603.5833333333333</v>
      </c>
    </row>
    <row r="64" spans="1:14" ht="12" customHeight="1">
      <c r="A64" s="10" t="str">
        <f>'Pregnant Women Participating'!A64</f>
        <v>Osage Tribal Council, OK</v>
      </c>
      <c r="B64" s="18">
        <v>1516</v>
      </c>
      <c r="C64" s="16">
        <v>1477</v>
      </c>
      <c r="D64" s="16">
        <v>1410</v>
      </c>
      <c r="E64" s="16">
        <v>1488</v>
      </c>
      <c r="F64" s="16">
        <v>1364</v>
      </c>
      <c r="G64" s="16">
        <v>1382</v>
      </c>
      <c r="H64" s="16">
        <v>1321</v>
      </c>
      <c r="I64" s="16">
        <v>1368</v>
      </c>
      <c r="J64" s="16">
        <v>1426</v>
      </c>
      <c r="K64" s="16">
        <v>1470</v>
      </c>
      <c r="L64" s="16">
        <v>1494</v>
      </c>
      <c r="M64" s="50">
        <v>1465</v>
      </c>
      <c r="N64" s="18">
        <f t="shared" si="1"/>
        <v>1431.75</v>
      </c>
    </row>
    <row r="65" spans="1:14" ht="12" customHeight="1">
      <c r="A65" s="10" t="str">
        <f>'Pregnant Women Participating'!A65</f>
        <v>Otoe-Missouria Tribe, OK</v>
      </c>
      <c r="B65" s="18">
        <v>330</v>
      </c>
      <c r="C65" s="16">
        <v>330</v>
      </c>
      <c r="D65" s="16">
        <v>307</v>
      </c>
      <c r="E65" s="16">
        <v>304</v>
      </c>
      <c r="F65" s="16">
        <v>294</v>
      </c>
      <c r="G65" s="16">
        <v>308</v>
      </c>
      <c r="H65" s="16">
        <v>304</v>
      </c>
      <c r="I65" s="16">
        <v>286</v>
      </c>
      <c r="J65" s="16">
        <v>294</v>
      </c>
      <c r="K65" s="16">
        <v>289</v>
      </c>
      <c r="L65" s="16">
        <v>308</v>
      </c>
      <c r="M65" s="50">
        <v>300</v>
      </c>
      <c r="N65" s="18">
        <f t="shared" si="1"/>
        <v>304.5</v>
      </c>
    </row>
    <row r="66" spans="1:14" ht="12" customHeight="1">
      <c r="A66" s="10" t="str">
        <f>'Pregnant Women Participating'!A66</f>
        <v>Wichita, Caddo &amp; Delaware (WCD), OK</v>
      </c>
      <c r="B66" s="18">
        <v>2391</v>
      </c>
      <c r="C66" s="16">
        <v>2318</v>
      </c>
      <c r="D66" s="16">
        <v>2212</v>
      </c>
      <c r="E66" s="16">
        <v>2246</v>
      </c>
      <c r="F66" s="16">
        <v>2095</v>
      </c>
      <c r="G66" s="16">
        <v>2158</v>
      </c>
      <c r="H66" s="16">
        <v>2138</v>
      </c>
      <c r="I66" s="16">
        <v>2186</v>
      </c>
      <c r="J66" s="16">
        <v>2150</v>
      </c>
      <c r="K66" s="16">
        <v>2183</v>
      </c>
      <c r="L66" s="16">
        <v>2185</v>
      </c>
      <c r="M66" s="50">
        <v>2223</v>
      </c>
      <c r="N66" s="18">
        <f t="shared" si="1"/>
        <v>2207.0833333333335</v>
      </c>
    </row>
    <row r="67" spans="1:14" s="23" customFormat="1" ht="24.75" customHeight="1">
      <c r="A67" s="19" t="str">
        <f>'Pregnant Women Participating'!A67</f>
        <v>Southwest Region</v>
      </c>
      <c r="B67" s="21">
        <v>710132</v>
      </c>
      <c r="C67" s="20">
        <v>701434</v>
      </c>
      <c r="D67" s="20">
        <v>687366</v>
      </c>
      <c r="E67" s="20">
        <v>694037</v>
      </c>
      <c r="F67" s="20">
        <v>683353</v>
      </c>
      <c r="G67" s="20">
        <v>677026</v>
      </c>
      <c r="H67" s="20">
        <v>671605</v>
      </c>
      <c r="I67" s="20">
        <v>670783</v>
      </c>
      <c r="J67" s="20">
        <v>668841</v>
      </c>
      <c r="K67" s="20">
        <v>667356</v>
      </c>
      <c r="L67" s="20">
        <v>669229</v>
      </c>
      <c r="M67" s="49">
        <v>668873</v>
      </c>
      <c r="N67" s="21">
        <f t="shared" si="1"/>
        <v>680836.25</v>
      </c>
    </row>
    <row r="68" spans="1:14" ht="12" customHeight="1">
      <c r="A68" s="10" t="str">
        <f>'Pregnant Women Participating'!A68</f>
        <v>Colorado</v>
      </c>
      <c r="B68" s="18">
        <v>54507</v>
      </c>
      <c r="C68" s="16">
        <v>53460</v>
      </c>
      <c r="D68" s="16">
        <v>52710</v>
      </c>
      <c r="E68" s="16">
        <v>52268</v>
      </c>
      <c r="F68" s="16">
        <v>51238</v>
      </c>
      <c r="G68" s="16">
        <v>51030</v>
      </c>
      <c r="H68" s="16">
        <v>50440</v>
      </c>
      <c r="I68" s="16">
        <v>50334</v>
      </c>
      <c r="J68" s="16">
        <v>49801</v>
      </c>
      <c r="K68" s="16">
        <v>48957</v>
      </c>
      <c r="L68" s="16">
        <v>49198</v>
      </c>
      <c r="M68" s="50">
        <v>49165</v>
      </c>
      <c r="N68" s="18">
        <f t="shared" si="1"/>
        <v>51092.333333333336</v>
      </c>
    </row>
    <row r="69" spans="1:14" ht="12" customHeight="1">
      <c r="A69" s="10" t="str">
        <f>'Pregnant Women Participating'!A69</f>
        <v>Iowa</v>
      </c>
      <c r="B69" s="18">
        <v>34723</v>
      </c>
      <c r="C69" s="16">
        <v>34093</v>
      </c>
      <c r="D69" s="16">
        <v>33222</v>
      </c>
      <c r="E69" s="16">
        <v>33887</v>
      </c>
      <c r="F69" s="16">
        <v>33494</v>
      </c>
      <c r="G69" s="16">
        <v>33479</v>
      </c>
      <c r="H69" s="16">
        <v>33062</v>
      </c>
      <c r="I69" s="16">
        <v>33508</v>
      </c>
      <c r="J69" s="16">
        <v>33630</v>
      </c>
      <c r="K69" s="16">
        <v>33684</v>
      </c>
      <c r="L69" s="16">
        <v>33839</v>
      </c>
      <c r="M69" s="50">
        <v>33563</v>
      </c>
      <c r="N69" s="18">
        <f t="shared" si="1"/>
        <v>33682</v>
      </c>
    </row>
    <row r="70" spans="1:14" ht="12" customHeight="1">
      <c r="A70" s="10" t="str">
        <f>'Pregnant Women Participating'!A70</f>
        <v>Kansas</v>
      </c>
      <c r="B70" s="18">
        <v>39824</v>
      </c>
      <c r="C70" s="16">
        <v>38822</v>
      </c>
      <c r="D70" s="16">
        <v>38519</v>
      </c>
      <c r="E70" s="16">
        <v>39325</v>
      </c>
      <c r="F70" s="16">
        <v>35840</v>
      </c>
      <c r="G70" s="16">
        <v>36066</v>
      </c>
      <c r="H70" s="16">
        <v>35814</v>
      </c>
      <c r="I70" s="16">
        <v>36554</v>
      </c>
      <c r="J70" s="16">
        <v>36228</v>
      </c>
      <c r="K70" s="16">
        <v>36179</v>
      </c>
      <c r="L70" s="16">
        <v>36343</v>
      </c>
      <c r="M70" s="50">
        <v>36090</v>
      </c>
      <c r="N70" s="18">
        <f t="shared" si="1"/>
        <v>37133.666666666664</v>
      </c>
    </row>
    <row r="71" spans="1:14" ht="12" customHeight="1">
      <c r="A71" s="10" t="str">
        <f>'Pregnant Women Participating'!A71</f>
        <v>Missouri</v>
      </c>
      <c r="B71" s="18">
        <v>70847</v>
      </c>
      <c r="C71" s="16">
        <v>70553</v>
      </c>
      <c r="D71" s="16">
        <v>68677</v>
      </c>
      <c r="E71" s="16">
        <v>70727</v>
      </c>
      <c r="F71" s="16">
        <v>67347</v>
      </c>
      <c r="G71" s="16">
        <v>67096</v>
      </c>
      <c r="H71" s="16">
        <v>67231</v>
      </c>
      <c r="I71" s="16">
        <v>67429</v>
      </c>
      <c r="J71" s="16">
        <v>66808</v>
      </c>
      <c r="K71" s="16">
        <v>66997</v>
      </c>
      <c r="L71" s="16">
        <v>67925</v>
      </c>
      <c r="M71" s="50">
        <v>67925</v>
      </c>
      <c r="N71" s="18">
        <f t="shared" si="1"/>
        <v>68296.83333333333</v>
      </c>
    </row>
    <row r="72" spans="1:14" ht="12" customHeight="1">
      <c r="A72" s="10" t="str">
        <f>'Pregnant Women Participating'!A72</f>
        <v>Montana</v>
      </c>
      <c r="B72" s="18">
        <v>11236</v>
      </c>
      <c r="C72" s="16">
        <v>10843</v>
      </c>
      <c r="D72" s="16">
        <v>10421</v>
      </c>
      <c r="E72" s="16">
        <v>10508</v>
      </c>
      <c r="F72" s="16">
        <v>10227</v>
      </c>
      <c r="G72" s="16">
        <v>10101</v>
      </c>
      <c r="H72" s="16">
        <v>10199</v>
      </c>
      <c r="I72" s="16">
        <v>10339</v>
      </c>
      <c r="J72" s="16">
        <v>10352</v>
      </c>
      <c r="K72" s="16">
        <v>10403</v>
      </c>
      <c r="L72" s="16">
        <v>10407</v>
      </c>
      <c r="M72" s="50">
        <v>10351</v>
      </c>
      <c r="N72" s="18">
        <f t="shared" si="1"/>
        <v>10448.916666666666</v>
      </c>
    </row>
    <row r="73" spans="1:14" ht="12" customHeight="1">
      <c r="A73" s="10" t="str">
        <f>'Pregnant Women Participating'!A73</f>
        <v>Nebraska</v>
      </c>
      <c r="B73" s="18">
        <v>21649</v>
      </c>
      <c r="C73" s="16">
        <v>21742</v>
      </c>
      <c r="D73" s="16">
        <v>20530</v>
      </c>
      <c r="E73" s="16">
        <v>21567</v>
      </c>
      <c r="F73" s="16">
        <v>20748</v>
      </c>
      <c r="G73" s="16">
        <v>20549</v>
      </c>
      <c r="H73" s="16">
        <v>21025</v>
      </c>
      <c r="I73" s="16">
        <v>21361</v>
      </c>
      <c r="J73" s="16">
        <v>21250</v>
      </c>
      <c r="K73" s="16">
        <v>21275</v>
      </c>
      <c r="L73" s="16">
        <v>21755</v>
      </c>
      <c r="M73" s="50">
        <v>21062</v>
      </c>
      <c r="N73" s="18">
        <f t="shared" si="1"/>
        <v>21209.416666666668</v>
      </c>
    </row>
    <row r="74" spans="1:14" ht="12" customHeight="1">
      <c r="A74" s="10" t="str">
        <f>'Pregnant Women Participating'!A74</f>
        <v>North Dakota</v>
      </c>
      <c r="B74" s="18">
        <v>6640</v>
      </c>
      <c r="C74" s="16">
        <v>6407</v>
      </c>
      <c r="D74" s="16">
        <v>6043</v>
      </c>
      <c r="E74" s="16">
        <v>6405</v>
      </c>
      <c r="F74" s="16">
        <v>6165</v>
      </c>
      <c r="G74" s="16">
        <v>5945</v>
      </c>
      <c r="H74" s="16">
        <v>6254</v>
      </c>
      <c r="I74" s="16">
        <v>6167</v>
      </c>
      <c r="J74" s="16">
        <v>6069</v>
      </c>
      <c r="K74" s="16">
        <v>6197</v>
      </c>
      <c r="L74" s="16">
        <v>6252</v>
      </c>
      <c r="M74" s="50">
        <v>6235</v>
      </c>
      <c r="N74" s="18">
        <f t="shared" si="1"/>
        <v>6231.583333333333</v>
      </c>
    </row>
    <row r="75" spans="1:14" ht="12" customHeight="1">
      <c r="A75" s="10" t="str">
        <f>'Pregnant Women Participating'!A75</f>
        <v>South Dakota</v>
      </c>
      <c r="B75" s="18">
        <v>10821</v>
      </c>
      <c r="C75" s="16">
        <v>10739</v>
      </c>
      <c r="D75" s="16">
        <v>10305</v>
      </c>
      <c r="E75" s="16">
        <v>10303</v>
      </c>
      <c r="F75" s="16">
        <v>9790</v>
      </c>
      <c r="G75" s="16">
        <v>9666</v>
      </c>
      <c r="H75" s="16">
        <v>9468</v>
      </c>
      <c r="I75" s="16">
        <v>9669</v>
      </c>
      <c r="J75" s="16">
        <v>9598</v>
      </c>
      <c r="K75" s="16">
        <v>9545</v>
      </c>
      <c r="L75" s="16">
        <v>9541</v>
      </c>
      <c r="M75" s="50">
        <v>9335</v>
      </c>
      <c r="N75" s="18">
        <f t="shared" si="1"/>
        <v>9898.333333333334</v>
      </c>
    </row>
    <row r="76" spans="1:14" ht="12" customHeight="1">
      <c r="A76" s="10" t="str">
        <f>'Pregnant Women Participating'!A76</f>
        <v>Utah</v>
      </c>
      <c r="B76" s="18">
        <v>36342</v>
      </c>
      <c r="C76" s="16">
        <v>35944</v>
      </c>
      <c r="D76" s="16">
        <v>35452</v>
      </c>
      <c r="E76" s="16">
        <v>35292</v>
      </c>
      <c r="F76" s="16">
        <v>34900</v>
      </c>
      <c r="G76" s="16">
        <v>34997</v>
      </c>
      <c r="H76" s="16">
        <v>34659</v>
      </c>
      <c r="I76" s="16">
        <v>34701</v>
      </c>
      <c r="J76" s="16">
        <v>34301</v>
      </c>
      <c r="K76" s="16">
        <v>33880</v>
      </c>
      <c r="L76" s="16">
        <v>33959</v>
      </c>
      <c r="M76" s="50">
        <v>33950</v>
      </c>
      <c r="N76" s="18">
        <f t="shared" si="1"/>
        <v>34864.75</v>
      </c>
    </row>
    <row r="77" spans="1:14" ht="12" customHeight="1">
      <c r="A77" s="10" t="str">
        <f>'Pregnant Women Participating'!A77</f>
        <v>Wyoming</v>
      </c>
      <c r="B77" s="18">
        <v>6005</v>
      </c>
      <c r="C77" s="16">
        <v>5853</v>
      </c>
      <c r="D77" s="16">
        <v>6007</v>
      </c>
      <c r="E77" s="16">
        <v>6098</v>
      </c>
      <c r="F77" s="16">
        <v>5838</v>
      </c>
      <c r="G77" s="16">
        <v>5979</v>
      </c>
      <c r="H77" s="16">
        <v>5916</v>
      </c>
      <c r="I77" s="16">
        <v>5838</v>
      </c>
      <c r="J77" s="16">
        <v>5855</v>
      </c>
      <c r="K77" s="16">
        <v>5903</v>
      </c>
      <c r="L77" s="16">
        <v>5920</v>
      </c>
      <c r="M77" s="50">
        <v>5937</v>
      </c>
      <c r="N77" s="18">
        <f t="shared" si="1"/>
        <v>5929.083333333333</v>
      </c>
    </row>
    <row r="78" spans="1:14" ht="12" customHeight="1">
      <c r="A78" s="10" t="str">
        <f>'Pregnant Women Participating'!A78</f>
        <v>Ute Mountain Ute Tribe, CO</v>
      </c>
      <c r="B78" s="18">
        <v>76</v>
      </c>
      <c r="C78" s="16">
        <v>79</v>
      </c>
      <c r="D78" s="16">
        <v>76</v>
      </c>
      <c r="E78" s="16">
        <v>79</v>
      </c>
      <c r="F78" s="16">
        <v>81</v>
      </c>
      <c r="G78" s="16">
        <v>85</v>
      </c>
      <c r="H78" s="16">
        <v>89</v>
      </c>
      <c r="I78" s="16">
        <v>97</v>
      </c>
      <c r="J78" s="16">
        <v>105</v>
      </c>
      <c r="K78" s="16">
        <v>108</v>
      </c>
      <c r="L78" s="16">
        <v>124</v>
      </c>
      <c r="M78" s="50">
        <v>120</v>
      </c>
      <c r="N78" s="18">
        <f t="shared" si="1"/>
        <v>93.25</v>
      </c>
    </row>
    <row r="79" spans="1:14" ht="12" customHeight="1">
      <c r="A79" s="10" t="str">
        <f>'Pregnant Women Participating'!A79</f>
        <v>Omaha Sioux, NE</v>
      </c>
      <c r="B79" s="18">
        <v>213</v>
      </c>
      <c r="C79" s="16">
        <v>200</v>
      </c>
      <c r="D79" s="16">
        <v>190</v>
      </c>
      <c r="E79" s="16">
        <v>208</v>
      </c>
      <c r="F79" s="16">
        <v>212</v>
      </c>
      <c r="G79" s="16">
        <v>208</v>
      </c>
      <c r="H79" s="16">
        <v>214</v>
      </c>
      <c r="I79" s="16">
        <v>209</v>
      </c>
      <c r="J79" s="16">
        <v>208</v>
      </c>
      <c r="K79" s="16">
        <v>220</v>
      </c>
      <c r="L79" s="16">
        <v>229</v>
      </c>
      <c r="M79" s="50">
        <v>234</v>
      </c>
      <c r="N79" s="18">
        <f t="shared" si="1"/>
        <v>212.08333333333334</v>
      </c>
    </row>
    <row r="80" spans="1:14" ht="12" customHeight="1">
      <c r="A80" s="10" t="str">
        <f>'Pregnant Women Participating'!A80</f>
        <v>Santee Sioux, NE</v>
      </c>
      <c r="B80" s="18">
        <v>71</v>
      </c>
      <c r="C80" s="16">
        <v>74</v>
      </c>
      <c r="D80" s="16">
        <v>78</v>
      </c>
      <c r="E80" s="16">
        <v>66</v>
      </c>
      <c r="F80" s="16">
        <v>65</v>
      </c>
      <c r="G80" s="16">
        <v>69</v>
      </c>
      <c r="H80" s="16">
        <v>75</v>
      </c>
      <c r="I80" s="16">
        <v>77</v>
      </c>
      <c r="J80" s="16">
        <v>74</v>
      </c>
      <c r="K80" s="16">
        <v>74</v>
      </c>
      <c r="L80" s="16">
        <v>76</v>
      </c>
      <c r="M80" s="50">
        <v>64</v>
      </c>
      <c r="N80" s="18">
        <f t="shared" si="1"/>
        <v>71.91666666666667</v>
      </c>
    </row>
    <row r="81" spans="1:14" ht="12" customHeight="1">
      <c r="A81" s="10" t="str">
        <f>'Pregnant Women Participating'!A81</f>
        <v>Winnebago Tribe, NE</v>
      </c>
      <c r="B81" s="18">
        <v>122</v>
      </c>
      <c r="C81" s="16">
        <v>113</v>
      </c>
      <c r="D81" s="16">
        <v>120</v>
      </c>
      <c r="E81" s="16">
        <v>126</v>
      </c>
      <c r="F81" s="16">
        <v>122</v>
      </c>
      <c r="G81" s="16">
        <v>97</v>
      </c>
      <c r="H81" s="16">
        <v>115</v>
      </c>
      <c r="I81" s="16">
        <v>121</v>
      </c>
      <c r="J81" s="16">
        <v>119</v>
      </c>
      <c r="K81" s="16">
        <v>114</v>
      </c>
      <c r="L81" s="16">
        <v>129</v>
      </c>
      <c r="M81" s="50">
        <v>114</v>
      </c>
      <c r="N81" s="18">
        <f t="shared" si="1"/>
        <v>117.66666666666667</v>
      </c>
    </row>
    <row r="82" spans="1:14" ht="12" customHeight="1">
      <c r="A82" s="10" t="str">
        <f>'Pregnant Women Participating'!A82</f>
        <v>Standing Rock Sioux Tribe, ND</v>
      </c>
      <c r="B82" s="18">
        <v>574</v>
      </c>
      <c r="C82" s="16">
        <v>549</v>
      </c>
      <c r="D82" s="16">
        <v>518</v>
      </c>
      <c r="E82" s="16">
        <v>506</v>
      </c>
      <c r="F82" s="16">
        <v>494</v>
      </c>
      <c r="G82" s="16">
        <v>477</v>
      </c>
      <c r="H82" s="16">
        <v>498</v>
      </c>
      <c r="I82" s="16">
        <v>513</v>
      </c>
      <c r="J82" s="16">
        <v>518</v>
      </c>
      <c r="K82" s="16">
        <v>515</v>
      </c>
      <c r="L82" s="16">
        <v>513</v>
      </c>
      <c r="M82" s="50">
        <v>513</v>
      </c>
      <c r="N82" s="18">
        <f t="shared" si="1"/>
        <v>515.6666666666666</v>
      </c>
    </row>
    <row r="83" spans="1:14" ht="12" customHeight="1">
      <c r="A83" s="10" t="str">
        <f>'Pregnant Women Participating'!A83</f>
        <v>Three Affiliated Tribes, ND</v>
      </c>
      <c r="B83" s="18">
        <v>165</v>
      </c>
      <c r="C83" s="16">
        <v>167</v>
      </c>
      <c r="D83" s="16">
        <v>177</v>
      </c>
      <c r="E83" s="16">
        <v>171</v>
      </c>
      <c r="F83" s="16">
        <v>153</v>
      </c>
      <c r="G83" s="16">
        <v>144</v>
      </c>
      <c r="H83" s="16">
        <v>126</v>
      </c>
      <c r="I83" s="16">
        <v>125</v>
      </c>
      <c r="J83" s="16">
        <v>125</v>
      </c>
      <c r="K83" s="16">
        <v>126</v>
      </c>
      <c r="L83" s="16">
        <v>132</v>
      </c>
      <c r="M83" s="50">
        <v>133</v>
      </c>
      <c r="N83" s="18">
        <f t="shared" si="1"/>
        <v>145.33333333333334</v>
      </c>
    </row>
    <row r="84" spans="1:14" ht="12" customHeight="1">
      <c r="A84" s="10" t="str">
        <f>'Pregnant Women Participating'!A84</f>
        <v>Cheyenne River Sioux, SD</v>
      </c>
      <c r="B84" s="18">
        <v>431</v>
      </c>
      <c r="C84" s="16">
        <v>444</v>
      </c>
      <c r="D84" s="16">
        <v>421</v>
      </c>
      <c r="E84" s="16">
        <v>429</v>
      </c>
      <c r="F84" s="16">
        <v>386</v>
      </c>
      <c r="G84" s="16">
        <v>429</v>
      </c>
      <c r="H84" s="16">
        <v>415</v>
      </c>
      <c r="I84" s="16">
        <v>426</v>
      </c>
      <c r="J84" s="16">
        <v>439</v>
      </c>
      <c r="K84" s="16">
        <v>417</v>
      </c>
      <c r="L84" s="16">
        <v>396</v>
      </c>
      <c r="M84" s="50">
        <v>452</v>
      </c>
      <c r="N84" s="18">
        <f t="shared" si="1"/>
        <v>423.75</v>
      </c>
    </row>
    <row r="85" spans="1:14" ht="12" customHeight="1">
      <c r="A85" s="10" t="str">
        <f>'Pregnant Women Participating'!A85</f>
        <v>Rosebud Sioux, SD</v>
      </c>
      <c r="B85" s="18">
        <v>794</v>
      </c>
      <c r="C85" s="16">
        <v>797</v>
      </c>
      <c r="D85" s="16">
        <v>766</v>
      </c>
      <c r="E85" s="16">
        <v>763</v>
      </c>
      <c r="F85" s="16">
        <v>763</v>
      </c>
      <c r="G85" s="16">
        <v>772</v>
      </c>
      <c r="H85" s="16">
        <v>749</v>
      </c>
      <c r="I85" s="16">
        <v>763</v>
      </c>
      <c r="J85" s="16">
        <v>754</v>
      </c>
      <c r="K85" s="16">
        <v>768</v>
      </c>
      <c r="L85" s="16">
        <v>744</v>
      </c>
      <c r="M85" s="50">
        <v>755</v>
      </c>
      <c r="N85" s="18">
        <f t="shared" si="1"/>
        <v>765.6666666666666</v>
      </c>
    </row>
    <row r="86" spans="1:14" ht="12" customHeight="1">
      <c r="A86" s="10" t="str">
        <f>'Pregnant Women Participating'!A86</f>
        <v>Northern Arapahoe, WY</v>
      </c>
      <c r="B86" s="18">
        <v>324</v>
      </c>
      <c r="C86" s="16">
        <v>316</v>
      </c>
      <c r="D86" s="16">
        <v>323</v>
      </c>
      <c r="E86" s="16">
        <v>330</v>
      </c>
      <c r="F86" s="16">
        <v>280</v>
      </c>
      <c r="G86" s="16">
        <v>292</v>
      </c>
      <c r="H86" s="16">
        <v>293</v>
      </c>
      <c r="I86" s="16">
        <v>293</v>
      </c>
      <c r="J86" s="16">
        <v>285</v>
      </c>
      <c r="K86" s="16">
        <v>286</v>
      </c>
      <c r="L86" s="16">
        <v>277</v>
      </c>
      <c r="M86" s="50">
        <v>259</v>
      </c>
      <c r="N86" s="18">
        <f t="shared" si="1"/>
        <v>296.5</v>
      </c>
    </row>
    <row r="87" spans="1:14" ht="12" customHeight="1">
      <c r="A87" s="10" t="str">
        <f>'Pregnant Women Participating'!A87</f>
        <v>Shoshone Tribe, WY</v>
      </c>
      <c r="B87" s="18">
        <v>87</v>
      </c>
      <c r="C87" s="16">
        <v>88</v>
      </c>
      <c r="D87" s="16">
        <v>94</v>
      </c>
      <c r="E87" s="16">
        <v>92</v>
      </c>
      <c r="F87" s="16">
        <v>94</v>
      </c>
      <c r="G87" s="16">
        <v>94</v>
      </c>
      <c r="H87" s="16">
        <v>89</v>
      </c>
      <c r="I87" s="16">
        <v>72</v>
      </c>
      <c r="J87" s="16">
        <v>70</v>
      </c>
      <c r="K87" s="16">
        <v>67</v>
      </c>
      <c r="L87" s="16">
        <v>68</v>
      </c>
      <c r="M87" s="50">
        <v>60</v>
      </c>
      <c r="N87" s="18">
        <f t="shared" si="1"/>
        <v>81.25</v>
      </c>
    </row>
    <row r="88" spans="1:14" s="23" customFormat="1" ht="24.75" customHeight="1">
      <c r="A88" s="19" t="str">
        <f>'Pregnant Women Participating'!A88</f>
        <v>Mountain Plains</v>
      </c>
      <c r="B88" s="21">
        <v>295451</v>
      </c>
      <c r="C88" s="20">
        <v>291283</v>
      </c>
      <c r="D88" s="20">
        <v>284649</v>
      </c>
      <c r="E88" s="20">
        <v>289150</v>
      </c>
      <c r="F88" s="20">
        <v>278237</v>
      </c>
      <c r="G88" s="20">
        <v>277575</v>
      </c>
      <c r="H88" s="20">
        <v>276731</v>
      </c>
      <c r="I88" s="20">
        <v>278596</v>
      </c>
      <c r="J88" s="20">
        <v>276589</v>
      </c>
      <c r="K88" s="20">
        <v>275715</v>
      </c>
      <c r="L88" s="20">
        <v>277827</v>
      </c>
      <c r="M88" s="49">
        <v>276317</v>
      </c>
      <c r="N88" s="21">
        <f t="shared" si="1"/>
        <v>281510</v>
      </c>
    </row>
    <row r="89" spans="1:14" ht="12" customHeight="1">
      <c r="A89" s="11" t="str">
        <f>'Pregnant Women Participating'!A89</f>
        <v>Alaska</v>
      </c>
      <c r="B89" s="18">
        <v>13014</v>
      </c>
      <c r="C89" s="16">
        <v>12655</v>
      </c>
      <c r="D89" s="16">
        <v>11936</v>
      </c>
      <c r="E89" s="16">
        <v>12105</v>
      </c>
      <c r="F89" s="16">
        <v>11812</v>
      </c>
      <c r="G89" s="16">
        <v>11887</v>
      </c>
      <c r="H89" s="16">
        <v>11953</v>
      </c>
      <c r="I89" s="16">
        <v>12126</v>
      </c>
      <c r="J89" s="16">
        <v>12107</v>
      </c>
      <c r="K89" s="16">
        <v>11910</v>
      </c>
      <c r="L89" s="16">
        <v>10226</v>
      </c>
      <c r="M89" s="50">
        <v>11682</v>
      </c>
      <c r="N89" s="18">
        <f t="shared" si="1"/>
        <v>11951.083333333334</v>
      </c>
    </row>
    <row r="90" spans="1:14" ht="12" customHeight="1">
      <c r="A90" s="11" t="str">
        <f>'Pregnant Women Participating'!A90</f>
        <v>American Samoa</v>
      </c>
      <c r="B90" s="18">
        <v>4212</v>
      </c>
      <c r="C90" s="16">
        <v>4226</v>
      </c>
      <c r="D90" s="16">
        <v>4229</v>
      </c>
      <c r="E90" s="16">
        <v>4224</v>
      </c>
      <c r="F90" s="16">
        <v>4224</v>
      </c>
      <c r="G90" s="16">
        <v>4224</v>
      </c>
      <c r="H90" s="16">
        <v>4215</v>
      </c>
      <c r="I90" s="16">
        <v>4223</v>
      </c>
      <c r="J90" s="16">
        <v>4165</v>
      </c>
      <c r="K90" s="16">
        <v>4255</v>
      </c>
      <c r="L90" s="16">
        <v>4235</v>
      </c>
      <c r="M90" s="50">
        <v>4220</v>
      </c>
      <c r="N90" s="18">
        <f t="shared" si="1"/>
        <v>4221</v>
      </c>
    </row>
    <row r="91" spans="1:14" ht="12" customHeight="1">
      <c r="A91" s="11" t="str">
        <f>'Pregnant Women Participating'!A91</f>
        <v>Arizona</v>
      </c>
      <c r="B91" s="18">
        <v>89059</v>
      </c>
      <c r="C91" s="16">
        <v>84607</v>
      </c>
      <c r="D91" s="16">
        <v>80867</v>
      </c>
      <c r="E91" s="16">
        <v>81231</v>
      </c>
      <c r="F91" s="16">
        <v>78087</v>
      </c>
      <c r="G91" s="16">
        <v>78549</v>
      </c>
      <c r="H91" s="16">
        <v>78222</v>
      </c>
      <c r="I91" s="16">
        <v>79822</v>
      </c>
      <c r="J91" s="16">
        <v>80577</v>
      </c>
      <c r="K91" s="16">
        <v>81044</v>
      </c>
      <c r="L91" s="16">
        <v>82371</v>
      </c>
      <c r="M91" s="50">
        <v>81109</v>
      </c>
      <c r="N91" s="18">
        <f t="shared" si="1"/>
        <v>81295.41666666667</v>
      </c>
    </row>
    <row r="92" spans="1:14" ht="12" customHeight="1">
      <c r="A92" s="11" t="str">
        <f>'Pregnant Women Participating'!A92</f>
        <v>California</v>
      </c>
      <c r="B92" s="18">
        <v>854884</v>
      </c>
      <c r="C92" s="16">
        <v>842587</v>
      </c>
      <c r="D92" s="16">
        <v>815317</v>
      </c>
      <c r="E92" s="16">
        <v>840108</v>
      </c>
      <c r="F92" s="16">
        <v>823240</v>
      </c>
      <c r="G92" s="16">
        <v>820593</v>
      </c>
      <c r="H92" s="16">
        <v>833146</v>
      </c>
      <c r="I92" s="16">
        <v>835846</v>
      </c>
      <c r="J92" s="16">
        <v>824452</v>
      </c>
      <c r="K92" s="16">
        <v>832733</v>
      </c>
      <c r="L92" s="16">
        <v>834410</v>
      </c>
      <c r="M92" s="50">
        <v>815991</v>
      </c>
      <c r="N92" s="18">
        <f t="shared" si="1"/>
        <v>831108.9166666666</v>
      </c>
    </row>
    <row r="93" spans="1:14" ht="12" customHeight="1">
      <c r="A93" s="11" t="str">
        <f>'Pregnant Women Participating'!A93</f>
        <v>Guam</v>
      </c>
      <c r="B93" s="18">
        <v>3910</v>
      </c>
      <c r="C93" s="16">
        <v>3789</v>
      </c>
      <c r="D93" s="16">
        <v>3770</v>
      </c>
      <c r="E93" s="16">
        <v>3827</v>
      </c>
      <c r="F93" s="16">
        <v>3787</v>
      </c>
      <c r="G93" s="16">
        <v>3850</v>
      </c>
      <c r="H93" s="16">
        <v>3826</v>
      </c>
      <c r="I93" s="16">
        <v>3824</v>
      </c>
      <c r="J93" s="16">
        <v>3887</v>
      </c>
      <c r="K93" s="16">
        <v>3924</v>
      </c>
      <c r="L93" s="16">
        <v>3982</v>
      </c>
      <c r="M93" s="50">
        <v>3940</v>
      </c>
      <c r="N93" s="18">
        <f t="shared" si="1"/>
        <v>3859.6666666666665</v>
      </c>
    </row>
    <row r="94" spans="1:14" ht="12" customHeight="1">
      <c r="A94" s="11" t="str">
        <f>'Pregnant Women Participating'!A94</f>
        <v>Hawaii</v>
      </c>
      <c r="B94" s="18">
        <v>20062</v>
      </c>
      <c r="C94" s="16">
        <v>19671</v>
      </c>
      <c r="D94" s="16">
        <v>18949</v>
      </c>
      <c r="E94" s="16">
        <v>19441</v>
      </c>
      <c r="F94" s="16">
        <v>18767</v>
      </c>
      <c r="G94" s="16">
        <v>18388</v>
      </c>
      <c r="H94" s="16">
        <v>18971</v>
      </c>
      <c r="I94" s="16">
        <v>19098</v>
      </c>
      <c r="J94" s="16">
        <v>18949</v>
      </c>
      <c r="K94" s="16">
        <v>19305</v>
      </c>
      <c r="L94" s="16">
        <v>19408</v>
      </c>
      <c r="M94" s="50">
        <v>19163</v>
      </c>
      <c r="N94" s="18">
        <f t="shared" si="1"/>
        <v>19181</v>
      </c>
    </row>
    <row r="95" spans="1:14" ht="12" customHeight="1">
      <c r="A95" s="11" t="str">
        <f>'Pregnant Women Participating'!A95</f>
        <v>Idaho</v>
      </c>
      <c r="B95" s="18">
        <v>23692</v>
      </c>
      <c r="C95" s="16">
        <v>23314</v>
      </c>
      <c r="D95" s="16">
        <v>22972</v>
      </c>
      <c r="E95" s="16">
        <v>22919</v>
      </c>
      <c r="F95" s="16">
        <v>22653</v>
      </c>
      <c r="G95" s="16">
        <v>22581</v>
      </c>
      <c r="H95" s="16">
        <v>22383</v>
      </c>
      <c r="I95" s="16">
        <v>22238</v>
      </c>
      <c r="J95" s="16">
        <v>22139</v>
      </c>
      <c r="K95" s="16">
        <v>21662</v>
      </c>
      <c r="L95" s="16">
        <v>21862</v>
      </c>
      <c r="M95" s="50">
        <v>21608</v>
      </c>
      <c r="N95" s="18">
        <f t="shared" si="1"/>
        <v>22501.916666666668</v>
      </c>
    </row>
    <row r="96" spans="1:14" ht="12" customHeight="1">
      <c r="A96" s="11" t="str">
        <f>'Pregnant Women Participating'!A96</f>
        <v>Nevada</v>
      </c>
      <c r="B96" s="18">
        <v>39693</v>
      </c>
      <c r="C96" s="16">
        <v>39242</v>
      </c>
      <c r="D96" s="16">
        <v>38760</v>
      </c>
      <c r="E96" s="16">
        <v>39151</v>
      </c>
      <c r="F96" s="16">
        <v>38678</v>
      </c>
      <c r="G96" s="16">
        <v>38620</v>
      </c>
      <c r="H96" s="16">
        <v>38570</v>
      </c>
      <c r="I96" s="16">
        <v>38946</v>
      </c>
      <c r="J96" s="16">
        <v>38886</v>
      </c>
      <c r="K96" s="16">
        <v>38862</v>
      </c>
      <c r="L96" s="16">
        <v>39352</v>
      </c>
      <c r="M96" s="50">
        <v>39556</v>
      </c>
      <c r="N96" s="18">
        <f t="shared" si="1"/>
        <v>39026.333333333336</v>
      </c>
    </row>
    <row r="97" spans="1:14" ht="12" customHeight="1">
      <c r="A97" s="11" t="str">
        <f>'Pregnant Women Participating'!A97</f>
        <v>Oregon</v>
      </c>
      <c r="B97" s="18">
        <v>61641</v>
      </c>
      <c r="C97" s="16">
        <v>60896</v>
      </c>
      <c r="D97" s="16">
        <v>59871</v>
      </c>
      <c r="E97" s="16">
        <v>60121</v>
      </c>
      <c r="F97" s="16">
        <v>59632</v>
      </c>
      <c r="G97" s="16">
        <v>59260</v>
      </c>
      <c r="H97" s="16">
        <v>59025</v>
      </c>
      <c r="I97" s="16">
        <v>59089</v>
      </c>
      <c r="J97" s="16">
        <v>59104</v>
      </c>
      <c r="K97" s="16">
        <v>58651</v>
      </c>
      <c r="L97" s="16">
        <v>58441</v>
      </c>
      <c r="M97" s="50">
        <v>58438</v>
      </c>
      <c r="N97" s="18">
        <f t="shared" si="1"/>
        <v>59514.083333333336</v>
      </c>
    </row>
    <row r="98" spans="1:14" ht="12" customHeight="1">
      <c r="A98" s="11" t="str">
        <f>'Pregnant Women Participating'!A98</f>
        <v>Washington</v>
      </c>
      <c r="B98" s="18">
        <v>113842</v>
      </c>
      <c r="C98" s="16">
        <v>112055</v>
      </c>
      <c r="D98" s="16">
        <v>111888</v>
      </c>
      <c r="E98" s="16">
        <v>110893</v>
      </c>
      <c r="F98" s="16">
        <v>108994</v>
      </c>
      <c r="G98" s="16">
        <v>108938</v>
      </c>
      <c r="H98" s="16">
        <v>108722</v>
      </c>
      <c r="I98" s="16">
        <v>110231</v>
      </c>
      <c r="J98" s="16">
        <v>108794</v>
      </c>
      <c r="K98" s="16">
        <v>109263</v>
      </c>
      <c r="L98" s="16">
        <v>109630</v>
      </c>
      <c r="M98" s="50">
        <v>108719</v>
      </c>
      <c r="N98" s="18">
        <f t="shared" si="1"/>
        <v>110164.08333333333</v>
      </c>
    </row>
    <row r="99" spans="1:14" ht="12" customHeight="1">
      <c r="A99" s="11" t="str">
        <f>'Pregnant Women Participating'!A99</f>
        <v>Northern Marianas</v>
      </c>
      <c r="B99" s="18">
        <v>2808</v>
      </c>
      <c r="C99" s="16">
        <v>2753</v>
      </c>
      <c r="D99" s="16">
        <v>2719</v>
      </c>
      <c r="E99" s="16">
        <v>2744</v>
      </c>
      <c r="F99" s="16">
        <v>2688</v>
      </c>
      <c r="G99" s="16">
        <v>2765</v>
      </c>
      <c r="H99" s="16">
        <v>2676</v>
      </c>
      <c r="I99" s="16">
        <v>2724</v>
      </c>
      <c r="J99" s="16">
        <v>2720</v>
      </c>
      <c r="K99" s="16">
        <v>2676</v>
      </c>
      <c r="L99" s="16">
        <v>2683</v>
      </c>
      <c r="M99" s="50">
        <v>2580</v>
      </c>
      <c r="N99" s="18">
        <f t="shared" si="1"/>
        <v>2711.3333333333335</v>
      </c>
    </row>
    <row r="100" spans="1:14" ht="12" customHeight="1">
      <c r="A100" s="11" t="str">
        <f>'Pregnant Women Participating'!A100</f>
        <v>Inter-Tribal Council, AZ</v>
      </c>
      <c r="B100" s="18">
        <v>6026</v>
      </c>
      <c r="C100" s="16">
        <v>5983</v>
      </c>
      <c r="D100" s="16">
        <v>5595</v>
      </c>
      <c r="E100" s="16">
        <v>5748</v>
      </c>
      <c r="F100" s="16">
        <v>5267</v>
      </c>
      <c r="G100" s="16">
        <v>5293</v>
      </c>
      <c r="H100" s="16">
        <v>5368</v>
      </c>
      <c r="I100" s="16">
        <v>5436</v>
      </c>
      <c r="J100" s="16">
        <v>5590</v>
      </c>
      <c r="K100" s="16">
        <v>5740</v>
      </c>
      <c r="L100" s="16">
        <v>5740</v>
      </c>
      <c r="M100" s="50">
        <v>5517</v>
      </c>
      <c r="N100" s="18">
        <f t="shared" si="1"/>
        <v>5608.583333333333</v>
      </c>
    </row>
    <row r="101" spans="1:14" ht="12" customHeight="1">
      <c r="A101" s="11" t="str">
        <f>'Pregnant Women Participating'!A101</f>
        <v>Navajo Nation, AZ</v>
      </c>
      <c r="B101" s="18">
        <v>6380</v>
      </c>
      <c r="C101" s="16">
        <v>6144</v>
      </c>
      <c r="D101" s="16">
        <v>5961</v>
      </c>
      <c r="E101" s="16">
        <v>6187</v>
      </c>
      <c r="F101" s="16">
        <v>5726</v>
      </c>
      <c r="G101" s="16">
        <v>5968</v>
      </c>
      <c r="H101" s="16">
        <v>5945</v>
      </c>
      <c r="I101" s="16">
        <v>5914</v>
      </c>
      <c r="J101" s="16">
        <v>5766</v>
      </c>
      <c r="K101" s="16">
        <v>5794</v>
      </c>
      <c r="L101" s="16">
        <v>5952</v>
      </c>
      <c r="M101" s="50">
        <v>5745</v>
      </c>
      <c r="N101" s="18">
        <f t="shared" si="1"/>
        <v>5956.833333333333</v>
      </c>
    </row>
    <row r="102" spans="1:14" ht="12" customHeight="1">
      <c r="A102" s="11" t="str">
        <f>'Pregnant Women Participating'!A102</f>
        <v>Inter-Tribal Council, NV</v>
      </c>
      <c r="B102" s="18">
        <v>807</v>
      </c>
      <c r="C102" s="16">
        <v>783</v>
      </c>
      <c r="D102" s="16">
        <v>756</v>
      </c>
      <c r="E102" s="16">
        <v>763</v>
      </c>
      <c r="F102" s="16">
        <v>745</v>
      </c>
      <c r="G102" s="16">
        <v>750</v>
      </c>
      <c r="H102" s="16">
        <v>755</v>
      </c>
      <c r="I102" s="16">
        <v>760</v>
      </c>
      <c r="J102" s="16">
        <v>759</v>
      </c>
      <c r="K102" s="16">
        <v>743</v>
      </c>
      <c r="L102" s="16">
        <v>794</v>
      </c>
      <c r="M102" s="50">
        <v>836</v>
      </c>
      <c r="N102" s="18">
        <f t="shared" si="1"/>
        <v>770.9166666666666</v>
      </c>
    </row>
    <row r="103" spans="1:14" s="23" customFormat="1" ht="24.75" customHeight="1">
      <c r="A103" s="19" t="str">
        <f>'Pregnant Women Participating'!A103</f>
        <v>Western Region</v>
      </c>
      <c r="B103" s="21">
        <v>1240030</v>
      </c>
      <c r="C103" s="20">
        <v>1218705</v>
      </c>
      <c r="D103" s="20">
        <v>1183590</v>
      </c>
      <c r="E103" s="20">
        <v>1209462</v>
      </c>
      <c r="F103" s="20">
        <v>1184300</v>
      </c>
      <c r="G103" s="20">
        <v>1181666</v>
      </c>
      <c r="H103" s="20">
        <v>1193777</v>
      </c>
      <c r="I103" s="20">
        <v>1200277</v>
      </c>
      <c r="J103" s="20">
        <v>1187895</v>
      </c>
      <c r="K103" s="20">
        <v>1196562</v>
      </c>
      <c r="L103" s="20">
        <v>1199086</v>
      </c>
      <c r="M103" s="49">
        <v>1179104</v>
      </c>
      <c r="N103" s="21">
        <f t="shared" si="1"/>
        <v>1197871.1666666667</v>
      </c>
    </row>
    <row r="104" spans="1:14" s="37" customFormat="1" ht="16.5" customHeight="1" thickBot="1">
      <c r="A104" s="34" t="str">
        <f>'Pregnant Women Participating'!A104</f>
        <v>TOTAL</v>
      </c>
      <c r="B104" s="35">
        <v>4748680</v>
      </c>
      <c r="C104" s="36">
        <v>4670573</v>
      </c>
      <c r="D104" s="36">
        <v>4555590</v>
      </c>
      <c r="E104" s="36">
        <v>4626854</v>
      </c>
      <c r="F104" s="36">
        <v>4546650</v>
      </c>
      <c r="G104" s="36">
        <v>4525311</v>
      </c>
      <c r="H104" s="36">
        <v>4534246</v>
      </c>
      <c r="I104" s="36">
        <v>4557985</v>
      </c>
      <c r="J104" s="36">
        <v>4541451</v>
      </c>
      <c r="K104" s="36">
        <v>4548977</v>
      </c>
      <c r="L104" s="36">
        <v>4567457</v>
      </c>
      <c r="M104" s="52">
        <v>4543343</v>
      </c>
      <c r="N104" s="35">
        <f t="shared" si="1"/>
        <v>4580593.083333333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55795</v>
      </c>
      <c r="C6" s="16">
        <v>55032</v>
      </c>
      <c r="D6" s="16">
        <v>53514</v>
      </c>
      <c r="E6" s="16">
        <v>55403</v>
      </c>
      <c r="F6" s="16">
        <v>52608</v>
      </c>
      <c r="G6" s="16">
        <v>52592</v>
      </c>
      <c r="H6" s="16">
        <v>53665</v>
      </c>
      <c r="I6" s="16">
        <v>54961</v>
      </c>
      <c r="J6" s="16">
        <v>53947</v>
      </c>
      <c r="K6" s="16">
        <v>54692</v>
      </c>
      <c r="L6" s="16">
        <v>54489</v>
      </c>
      <c r="M6" s="50">
        <v>54280</v>
      </c>
      <c r="N6" s="18">
        <f aca="true" t="shared" si="0" ref="N6:N15">IF(SUM(B6:M6)&gt;0,AVERAGE(B6:M6)," ")</f>
        <v>54248.166666666664</v>
      </c>
    </row>
    <row r="7" spans="1:14" s="7" customFormat="1" ht="12" customHeight="1">
      <c r="A7" s="10" t="str">
        <f>'Pregnant Women Participating'!A7</f>
        <v>Maine</v>
      </c>
      <c r="B7" s="18">
        <v>25108</v>
      </c>
      <c r="C7" s="16">
        <v>24152</v>
      </c>
      <c r="D7" s="16">
        <v>24031</v>
      </c>
      <c r="E7" s="16">
        <v>24589</v>
      </c>
      <c r="F7" s="16">
        <v>24433</v>
      </c>
      <c r="G7" s="16">
        <v>24426</v>
      </c>
      <c r="H7" s="16">
        <v>24375</v>
      </c>
      <c r="I7" s="16">
        <v>24440</v>
      </c>
      <c r="J7" s="16">
        <v>24160</v>
      </c>
      <c r="K7" s="16">
        <v>23698</v>
      </c>
      <c r="L7" s="16">
        <v>23713</v>
      </c>
      <c r="M7" s="50">
        <v>23667</v>
      </c>
      <c r="N7" s="18">
        <f t="shared" si="0"/>
        <v>24232.666666666668</v>
      </c>
    </row>
    <row r="8" spans="1:14" s="7" customFormat="1" ht="12" customHeight="1">
      <c r="A8" s="10" t="str">
        <f>'Pregnant Women Participating'!A8</f>
        <v>Massachusetts</v>
      </c>
      <c r="B8" s="18">
        <v>122039</v>
      </c>
      <c r="C8" s="16">
        <v>120516</v>
      </c>
      <c r="D8" s="16">
        <v>118466</v>
      </c>
      <c r="E8" s="16">
        <v>121081</v>
      </c>
      <c r="F8" s="16">
        <v>118800</v>
      </c>
      <c r="G8" s="16">
        <v>118820</v>
      </c>
      <c r="H8" s="16">
        <v>119141</v>
      </c>
      <c r="I8" s="16">
        <v>120046</v>
      </c>
      <c r="J8" s="16">
        <v>117840</v>
      </c>
      <c r="K8" s="16">
        <v>120228</v>
      </c>
      <c r="L8" s="16">
        <v>121136</v>
      </c>
      <c r="M8" s="50">
        <v>121316</v>
      </c>
      <c r="N8" s="18">
        <f t="shared" si="0"/>
        <v>119952.41666666667</v>
      </c>
    </row>
    <row r="9" spans="1:14" s="7" customFormat="1" ht="12" customHeight="1">
      <c r="A9" s="10" t="str">
        <f>'Pregnant Women Participating'!A9</f>
        <v>New Hampshire</v>
      </c>
      <c r="B9" s="18">
        <v>16239</v>
      </c>
      <c r="C9" s="16">
        <v>16338</v>
      </c>
      <c r="D9" s="16">
        <v>15654</v>
      </c>
      <c r="E9" s="16">
        <v>16037</v>
      </c>
      <c r="F9" s="16">
        <v>15481</v>
      </c>
      <c r="G9" s="16">
        <v>15500</v>
      </c>
      <c r="H9" s="16">
        <v>15592</v>
      </c>
      <c r="I9" s="16">
        <v>15760</v>
      </c>
      <c r="J9" s="16">
        <v>15395</v>
      </c>
      <c r="K9" s="16">
        <v>15442</v>
      </c>
      <c r="L9" s="16">
        <v>15445</v>
      </c>
      <c r="M9" s="50">
        <v>15266</v>
      </c>
      <c r="N9" s="18">
        <f t="shared" si="0"/>
        <v>15679.083333333334</v>
      </c>
    </row>
    <row r="10" spans="1:14" s="7" customFormat="1" ht="12" customHeight="1">
      <c r="A10" s="10" t="str">
        <f>'Pregnant Women Participating'!A10</f>
        <v>New York</v>
      </c>
      <c r="B10" s="18">
        <v>520563</v>
      </c>
      <c r="C10" s="16">
        <v>515920</v>
      </c>
      <c r="D10" s="16">
        <v>506444</v>
      </c>
      <c r="E10" s="16">
        <v>514810</v>
      </c>
      <c r="F10" s="16">
        <v>513555</v>
      </c>
      <c r="G10" s="16">
        <v>513212</v>
      </c>
      <c r="H10" s="16">
        <v>516787</v>
      </c>
      <c r="I10" s="16">
        <v>517318</v>
      </c>
      <c r="J10" s="16">
        <v>513932</v>
      </c>
      <c r="K10" s="16">
        <v>511054</v>
      </c>
      <c r="L10" s="16">
        <v>508343</v>
      </c>
      <c r="M10" s="50">
        <v>506236</v>
      </c>
      <c r="N10" s="18">
        <f t="shared" si="0"/>
        <v>513181.1666666667</v>
      </c>
    </row>
    <row r="11" spans="1:14" s="7" customFormat="1" ht="12" customHeight="1">
      <c r="A11" s="10" t="str">
        <f>'Pregnant Women Participating'!A11</f>
        <v>Rhode Island</v>
      </c>
      <c r="B11" s="18">
        <v>24270</v>
      </c>
      <c r="C11" s="16">
        <v>23993</v>
      </c>
      <c r="D11" s="16">
        <v>23271</v>
      </c>
      <c r="E11" s="16">
        <v>23778</v>
      </c>
      <c r="F11" s="16">
        <v>23333</v>
      </c>
      <c r="G11" s="16">
        <v>23390</v>
      </c>
      <c r="H11" s="16">
        <v>23353</v>
      </c>
      <c r="I11" s="16">
        <v>23423</v>
      </c>
      <c r="J11" s="16">
        <v>23181</v>
      </c>
      <c r="K11" s="16">
        <v>22917</v>
      </c>
      <c r="L11" s="16">
        <v>22832</v>
      </c>
      <c r="M11" s="50">
        <v>23249</v>
      </c>
      <c r="N11" s="18">
        <f t="shared" si="0"/>
        <v>23415.833333333332</v>
      </c>
    </row>
    <row r="12" spans="1:14" s="7" customFormat="1" ht="12" customHeight="1">
      <c r="A12" s="10" t="str">
        <f>'Pregnant Women Participating'!A12</f>
        <v>Vermont</v>
      </c>
      <c r="B12" s="18">
        <v>15383</v>
      </c>
      <c r="C12" s="16">
        <v>15287</v>
      </c>
      <c r="D12" s="16">
        <v>15042</v>
      </c>
      <c r="E12" s="16">
        <v>14956</v>
      </c>
      <c r="F12" s="16">
        <v>14914</v>
      </c>
      <c r="G12" s="16">
        <v>14819</v>
      </c>
      <c r="H12" s="16">
        <v>14721</v>
      </c>
      <c r="I12" s="16">
        <v>14652</v>
      </c>
      <c r="J12" s="16">
        <v>14609</v>
      </c>
      <c r="K12" s="16">
        <v>14551</v>
      </c>
      <c r="L12" s="16">
        <v>14556</v>
      </c>
      <c r="M12" s="50">
        <v>14545</v>
      </c>
      <c r="N12" s="18">
        <f t="shared" si="0"/>
        <v>14836.25</v>
      </c>
    </row>
    <row r="13" spans="1:14" s="7" customFormat="1" ht="12" customHeight="1">
      <c r="A13" s="10" t="str">
        <f>'Pregnant Women Participating'!A13</f>
        <v>Indian Township, ME</v>
      </c>
      <c r="B13" s="18">
        <v>80</v>
      </c>
      <c r="C13" s="16">
        <v>71</v>
      </c>
      <c r="D13" s="16">
        <v>73</v>
      </c>
      <c r="E13" s="16">
        <v>74</v>
      </c>
      <c r="F13" s="16">
        <v>69</v>
      </c>
      <c r="G13" s="16">
        <v>78</v>
      </c>
      <c r="H13" s="16">
        <v>75</v>
      </c>
      <c r="I13" s="16">
        <v>70</v>
      </c>
      <c r="J13" s="16">
        <v>69</v>
      </c>
      <c r="K13" s="16">
        <v>69</v>
      </c>
      <c r="L13" s="16">
        <v>72</v>
      </c>
      <c r="M13" s="50">
        <v>71</v>
      </c>
      <c r="N13" s="18">
        <f t="shared" si="0"/>
        <v>72.58333333333333</v>
      </c>
    </row>
    <row r="14" spans="1:14" s="7" customFormat="1" ht="12" customHeight="1">
      <c r="A14" s="10" t="str">
        <f>'Pregnant Women Participating'!A14</f>
        <v>Pleasant Point, ME</v>
      </c>
      <c r="B14" s="18">
        <v>79</v>
      </c>
      <c r="C14" s="16">
        <v>80</v>
      </c>
      <c r="D14" s="16">
        <v>80</v>
      </c>
      <c r="E14" s="16">
        <v>79</v>
      </c>
      <c r="F14" s="16">
        <v>73</v>
      </c>
      <c r="G14" s="16">
        <v>68</v>
      </c>
      <c r="H14" s="16">
        <v>73</v>
      </c>
      <c r="I14" s="16">
        <v>77</v>
      </c>
      <c r="J14" s="16">
        <v>75</v>
      </c>
      <c r="K14" s="16">
        <v>67</v>
      </c>
      <c r="L14" s="16">
        <v>73</v>
      </c>
      <c r="M14" s="50">
        <v>74</v>
      </c>
      <c r="N14" s="18">
        <f t="shared" si="0"/>
        <v>74.83333333333333</v>
      </c>
    </row>
    <row r="15" spans="1:14" s="7" customFormat="1" ht="12" customHeight="1">
      <c r="A15" s="10" t="str">
        <f>'Pregnant Women Participating'!A15</f>
        <v>Seneca Nation, NY</v>
      </c>
      <c r="B15" s="18">
        <v>119</v>
      </c>
      <c r="C15" s="16">
        <v>129</v>
      </c>
      <c r="D15" s="16">
        <v>106</v>
      </c>
      <c r="E15" s="16">
        <v>130</v>
      </c>
      <c r="F15" s="16">
        <v>115</v>
      </c>
      <c r="G15" s="16">
        <v>119</v>
      </c>
      <c r="H15" s="16">
        <v>113</v>
      </c>
      <c r="I15" s="16">
        <v>121</v>
      </c>
      <c r="J15" s="16">
        <v>122</v>
      </c>
      <c r="K15" s="16">
        <v>112</v>
      </c>
      <c r="L15" s="16">
        <v>112</v>
      </c>
      <c r="M15" s="50">
        <v>112</v>
      </c>
      <c r="N15" s="18">
        <f t="shared" si="0"/>
        <v>117.5</v>
      </c>
    </row>
    <row r="16" spans="1:14" s="22" customFormat="1" ht="24.75" customHeight="1">
      <c r="A16" s="19" t="str">
        <f>'Pregnant Women Participating'!A16</f>
        <v>Northeast Region</v>
      </c>
      <c r="B16" s="21">
        <v>779675</v>
      </c>
      <c r="C16" s="20">
        <v>771518</v>
      </c>
      <c r="D16" s="20">
        <v>756681</v>
      </c>
      <c r="E16" s="20">
        <v>770937</v>
      </c>
      <c r="F16" s="20">
        <v>763381</v>
      </c>
      <c r="G16" s="20">
        <v>763024</v>
      </c>
      <c r="H16" s="20">
        <v>767895</v>
      </c>
      <c r="I16" s="20">
        <v>770868</v>
      </c>
      <c r="J16" s="20">
        <v>763330</v>
      </c>
      <c r="K16" s="20">
        <v>762830</v>
      </c>
      <c r="L16" s="20">
        <v>760771</v>
      </c>
      <c r="M16" s="49">
        <v>758816</v>
      </c>
      <c r="N16" s="21">
        <f aca="true" t="shared" si="1" ref="N16:N104">IF(SUM(B16:M16)&gt;0,AVERAGE(B16:M16)," ")</f>
        <v>765810.5</v>
      </c>
    </row>
    <row r="17" spans="1:14" ht="12" customHeight="1">
      <c r="A17" s="10" t="str">
        <f>'Pregnant Women Participating'!A17</f>
        <v>Delaware</v>
      </c>
      <c r="B17" s="18">
        <v>21872</v>
      </c>
      <c r="C17" s="16">
        <v>21390</v>
      </c>
      <c r="D17" s="16">
        <v>21095</v>
      </c>
      <c r="E17" s="16">
        <v>21219</v>
      </c>
      <c r="F17" s="16">
        <v>20723</v>
      </c>
      <c r="G17" s="16">
        <v>20345</v>
      </c>
      <c r="H17" s="16">
        <v>20615</v>
      </c>
      <c r="I17" s="16">
        <v>20299</v>
      </c>
      <c r="J17" s="16">
        <v>20578</v>
      </c>
      <c r="K17" s="16">
        <v>20373</v>
      </c>
      <c r="L17" s="16">
        <v>20539</v>
      </c>
      <c r="M17" s="50">
        <v>20515</v>
      </c>
      <c r="N17" s="18">
        <f t="shared" si="1"/>
        <v>20796.916666666668</v>
      </c>
    </row>
    <row r="18" spans="1:14" ht="12" customHeight="1">
      <c r="A18" s="10" t="str">
        <f>'Pregnant Women Participating'!A18</f>
        <v>District of Columbia</v>
      </c>
      <c r="B18" s="18">
        <v>15895</v>
      </c>
      <c r="C18" s="16">
        <v>15946</v>
      </c>
      <c r="D18" s="16">
        <v>15423</v>
      </c>
      <c r="E18" s="16">
        <v>15478</v>
      </c>
      <c r="F18" s="16">
        <v>15402</v>
      </c>
      <c r="G18" s="16">
        <v>15343</v>
      </c>
      <c r="H18" s="16">
        <v>15732</v>
      </c>
      <c r="I18" s="16">
        <v>15850</v>
      </c>
      <c r="J18" s="16">
        <v>15654</v>
      </c>
      <c r="K18" s="16">
        <v>15762</v>
      </c>
      <c r="L18" s="16">
        <v>15888</v>
      </c>
      <c r="M18" s="50">
        <v>15718</v>
      </c>
      <c r="N18" s="18">
        <f t="shared" si="1"/>
        <v>15674.25</v>
      </c>
    </row>
    <row r="19" spans="1:14" ht="12" customHeight="1">
      <c r="A19" s="10" t="str">
        <f>'Pregnant Women Participating'!A19</f>
        <v>Maryland</v>
      </c>
      <c r="B19" s="18">
        <v>146205</v>
      </c>
      <c r="C19" s="16">
        <v>145342</v>
      </c>
      <c r="D19" s="16">
        <v>142331</v>
      </c>
      <c r="E19" s="16">
        <v>145225</v>
      </c>
      <c r="F19" s="16">
        <v>144611</v>
      </c>
      <c r="G19" s="16">
        <v>142937</v>
      </c>
      <c r="H19" s="16">
        <v>143430</v>
      </c>
      <c r="I19" s="16">
        <v>144341</v>
      </c>
      <c r="J19" s="16">
        <v>144664</v>
      </c>
      <c r="K19" s="16">
        <v>144876</v>
      </c>
      <c r="L19" s="16">
        <v>145675</v>
      </c>
      <c r="M19" s="50">
        <v>145893</v>
      </c>
      <c r="N19" s="18">
        <f t="shared" si="1"/>
        <v>144627.5</v>
      </c>
    </row>
    <row r="20" spans="1:14" ht="12" customHeight="1">
      <c r="A20" s="10" t="str">
        <f>'Pregnant Women Participating'!A20</f>
        <v>New Jersey</v>
      </c>
      <c r="B20" s="18">
        <v>170182</v>
      </c>
      <c r="C20" s="16">
        <v>166373</v>
      </c>
      <c r="D20" s="16">
        <v>163504</v>
      </c>
      <c r="E20" s="16">
        <v>169954</v>
      </c>
      <c r="F20" s="16">
        <v>166569</v>
      </c>
      <c r="G20" s="16">
        <v>166896</v>
      </c>
      <c r="H20" s="16">
        <v>168345</v>
      </c>
      <c r="I20" s="16">
        <v>169865</v>
      </c>
      <c r="J20" s="16">
        <v>168355</v>
      </c>
      <c r="K20" s="16">
        <v>167225</v>
      </c>
      <c r="L20" s="16">
        <v>168495</v>
      </c>
      <c r="M20" s="50">
        <v>168707</v>
      </c>
      <c r="N20" s="18">
        <f t="shared" si="1"/>
        <v>167872.5</v>
      </c>
    </row>
    <row r="21" spans="1:14" ht="12" customHeight="1">
      <c r="A21" s="10" t="str">
        <f>'Pregnant Women Participating'!A21</f>
        <v>Pennsylvania</v>
      </c>
      <c r="B21" s="18">
        <v>252453</v>
      </c>
      <c r="C21" s="16">
        <v>252498</v>
      </c>
      <c r="D21" s="16">
        <v>249367</v>
      </c>
      <c r="E21" s="16">
        <v>251847</v>
      </c>
      <c r="F21" s="16">
        <v>251667</v>
      </c>
      <c r="G21" s="16">
        <v>250638</v>
      </c>
      <c r="H21" s="16">
        <v>252212</v>
      </c>
      <c r="I21" s="16">
        <v>254438</v>
      </c>
      <c r="J21" s="16">
        <v>254148</v>
      </c>
      <c r="K21" s="16">
        <v>255060</v>
      </c>
      <c r="L21" s="16">
        <v>257363</v>
      </c>
      <c r="M21" s="50">
        <v>257406</v>
      </c>
      <c r="N21" s="18">
        <f t="shared" si="1"/>
        <v>253258.08333333334</v>
      </c>
    </row>
    <row r="22" spans="1:14" ht="12" customHeight="1">
      <c r="A22" s="10" t="str">
        <f>'Pregnant Women Participating'!A22</f>
        <v>Puerto Rico</v>
      </c>
      <c r="B22" s="18">
        <v>193382</v>
      </c>
      <c r="C22" s="16">
        <v>190454</v>
      </c>
      <c r="D22" s="16">
        <v>184358</v>
      </c>
      <c r="E22" s="16">
        <v>188429</v>
      </c>
      <c r="F22" s="16">
        <v>190443</v>
      </c>
      <c r="G22" s="16">
        <v>188707</v>
      </c>
      <c r="H22" s="16">
        <v>189494</v>
      </c>
      <c r="I22" s="16">
        <v>189498</v>
      </c>
      <c r="J22" s="16">
        <v>187211</v>
      </c>
      <c r="K22" s="16">
        <v>184755</v>
      </c>
      <c r="L22" s="16">
        <v>184726</v>
      </c>
      <c r="M22" s="50">
        <v>182738</v>
      </c>
      <c r="N22" s="18">
        <f t="shared" si="1"/>
        <v>187849.58333333334</v>
      </c>
    </row>
    <row r="23" spans="1:14" ht="12" customHeight="1">
      <c r="A23" s="10" t="str">
        <f>'Pregnant Women Participating'!A23</f>
        <v>Virginia</v>
      </c>
      <c r="B23" s="18">
        <v>159335</v>
      </c>
      <c r="C23" s="16">
        <v>157787</v>
      </c>
      <c r="D23" s="16">
        <v>153938</v>
      </c>
      <c r="E23" s="16">
        <v>156235</v>
      </c>
      <c r="F23" s="16">
        <v>154287</v>
      </c>
      <c r="G23" s="16">
        <v>154565</v>
      </c>
      <c r="H23" s="16">
        <v>154757</v>
      </c>
      <c r="I23" s="16">
        <v>156000</v>
      </c>
      <c r="J23" s="16">
        <v>155461</v>
      </c>
      <c r="K23" s="16">
        <v>155777</v>
      </c>
      <c r="L23" s="16">
        <v>156298</v>
      </c>
      <c r="M23" s="50">
        <v>156784</v>
      </c>
      <c r="N23" s="18">
        <f t="shared" si="1"/>
        <v>155935.33333333334</v>
      </c>
    </row>
    <row r="24" spans="1:14" ht="12" customHeight="1">
      <c r="A24" s="10" t="str">
        <f>'Pregnant Women Participating'!A24</f>
        <v>Virgin Islands</v>
      </c>
      <c r="B24" s="18">
        <v>5162</v>
      </c>
      <c r="C24" s="16">
        <v>5085</v>
      </c>
      <c r="D24" s="16">
        <v>4892</v>
      </c>
      <c r="E24" s="16">
        <v>4846</v>
      </c>
      <c r="F24" s="16">
        <v>4871</v>
      </c>
      <c r="G24" s="16">
        <v>4833</v>
      </c>
      <c r="H24" s="16">
        <v>4877</v>
      </c>
      <c r="I24" s="16">
        <v>4942</v>
      </c>
      <c r="J24" s="16">
        <v>4868</v>
      </c>
      <c r="K24" s="16">
        <v>4936</v>
      </c>
      <c r="L24" s="16">
        <v>4941</v>
      </c>
      <c r="M24" s="50">
        <v>5006</v>
      </c>
      <c r="N24" s="18">
        <f t="shared" si="1"/>
        <v>4938.25</v>
      </c>
    </row>
    <row r="25" spans="1:14" ht="12" customHeight="1">
      <c r="A25" s="10" t="str">
        <f>'Pregnant Women Participating'!A25</f>
        <v>West Virginia</v>
      </c>
      <c r="B25" s="18">
        <v>47586</v>
      </c>
      <c r="C25" s="16">
        <v>46733</v>
      </c>
      <c r="D25" s="16">
        <v>45293</v>
      </c>
      <c r="E25" s="16">
        <v>46866</v>
      </c>
      <c r="F25" s="16">
        <v>45947</v>
      </c>
      <c r="G25" s="16">
        <v>46172</v>
      </c>
      <c r="H25" s="16">
        <v>45879</v>
      </c>
      <c r="I25" s="16">
        <v>46331</v>
      </c>
      <c r="J25" s="16">
        <v>45780</v>
      </c>
      <c r="K25" s="16">
        <v>46369</v>
      </c>
      <c r="L25" s="16">
        <v>46977</v>
      </c>
      <c r="M25" s="50">
        <v>46888</v>
      </c>
      <c r="N25" s="18">
        <f t="shared" si="1"/>
        <v>46401.75</v>
      </c>
    </row>
    <row r="26" spans="1:14" s="23" customFormat="1" ht="24.75" customHeight="1">
      <c r="A26" s="19" t="str">
        <f>'Pregnant Women Participating'!A26</f>
        <v>Mid-Atlantic Region</v>
      </c>
      <c r="B26" s="21">
        <v>1012072</v>
      </c>
      <c r="C26" s="20">
        <v>1001608</v>
      </c>
      <c r="D26" s="20">
        <v>980201</v>
      </c>
      <c r="E26" s="20">
        <v>1000099</v>
      </c>
      <c r="F26" s="20">
        <v>994520</v>
      </c>
      <c r="G26" s="20">
        <v>990436</v>
      </c>
      <c r="H26" s="20">
        <v>995341</v>
      </c>
      <c r="I26" s="20">
        <v>1001564</v>
      </c>
      <c r="J26" s="20">
        <v>996719</v>
      </c>
      <c r="K26" s="20">
        <v>995133</v>
      </c>
      <c r="L26" s="20">
        <v>1000902</v>
      </c>
      <c r="M26" s="49">
        <v>999655</v>
      </c>
      <c r="N26" s="21">
        <f t="shared" si="1"/>
        <v>997354.1666666666</v>
      </c>
    </row>
    <row r="27" spans="1:14" ht="12" customHeight="1">
      <c r="A27" s="10" t="str">
        <f>'Pregnant Women Participating'!A27</f>
        <v>Alabama</v>
      </c>
      <c r="B27" s="18">
        <v>143224</v>
      </c>
      <c r="C27" s="16">
        <v>141323</v>
      </c>
      <c r="D27" s="16">
        <v>137407</v>
      </c>
      <c r="E27" s="16">
        <v>140508</v>
      </c>
      <c r="F27" s="16">
        <v>136944</v>
      </c>
      <c r="G27" s="16">
        <v>136982</v>
      </c>
      <c r="H27" s="16">
        <v>136349</v>
      </c>
      <c r="I27" s="16">
        <v>138722</v>
      </c>
      <c r="J27" s="16">
        <v>138098</v>
      </c>
      <c r="K27" s="16">
        <v>139078</v>
      </c>
      <c r="L27" s="16">
        <v>139855</v>
      </c>
      <c r="M27" s="50">
        <v>139516</v>
      </c>
      <c r="N27" s="18">
        <f t="shared" si="1"/>
        <v>139000.5</v>
      </c>
    </row>
    <row r="28" spans="1:14" ht="12" customHeight="1">
      <c r="A28" s="10" t="str">
        <f>'Pregnant Women Participating'!A28</f>
        <v>Florida</v>
      </c>
      <c r="B28" s="18">
        <v>503980</v>
      </c>
      <c r="C28" s="16">
        <v>490749</v>
      </c>
      <c r="D28" s="16">
        <v>477368</v>
      </c>
      <c r="E28" s="16">
        <v>484681</v>
      </c>
      <c r="F28" s="16">
        <v>477921</v>
      </c>
      <c r="G28" s="16">
        <v>473032</v>
      </c>
      <c r="H28" s="16">
        <v>476135</v>
      </c>
      <c r="I28" s="16">
        <v>478658</v>
      </c>
      <c r="J28" s="16">
        <v>479724</v>
      </c>
      <c r="K28" s="16">
        <v>483057</v>
      </c>
      <c r="L28" s="16">
        <v>488510</v>
      </c>
      <c r="M28" s="50">
        <v>488961</v>
      </c>
      <c r="N28" s="18">
        <f t="shared" si="1"/>
        <v>483564.6666666667</v>
      </c>
    </row>
    <row r="29" spans="1:14" ht="12" customHeight="1">
      <c r="A29" s="10" t="str">
        <f>'Pregnant Women Participating'!A29</f>
        <v>Georgia</v>
      </c>
      <c r="B29" s="18">
        <v>303476</v>
      </c>
      <c r="C29" s="16">
        <v>296566</v>
      </c>
      <c r="D29" s="16">
        <v>289812</v>
      </c>
      <c r="E29" s="16">
        <v>292418</v>
      </c>
      <c r="F29" s="16">
        <v>285730</v>
      </c>
      <c r="G29" s="16">
        <v>283906</v>
      </c>
      <c r="H29" s="16">
        <v>283710</v>
      </c>
      <c r="I29" s="16">
        <v>285772</v>
      </c>
      <c r="J29" s="16">
        <v>285688</v>
      </c>
      <c r="K29" s="16">
        <v>287425</v>
      </c>
      <c r="L29" s="16">
        <v>290269</v>
      </c>
      <c r="M29" s="50">
        <v>289521</v>
      </c>
      <c r="N29" s="18">
        <f t="shared" si="1"/>
        <v>289524.4166666667</v>
      </c>
    </row>
    <row r="30" spans="1:14" ht="12" customHeight="1">
      <c r="A30" s="10" t="str">
        <f>'Pregnant Women Participating'!A30</f>
        <v>Kentucky</v>
      </c>
      <c r="B30" s="18">
        <v>132375</v>
      </c>
      <c r="C30" s="16">
        <v>130690</v>
      </c>
      <c r="D30" s="16">
        <v>128506</v>
      </c>
      <c r="E30" s="16">
        <v>130106</v>
      </c>
      <c r="F30" s="16">
        <v>129170</v>
      </c>
      <c r="G30" s="16">
        <v>129676</v>
      </c>
      <c r="H30" s="16">
        <v>129139</v>
      </c>
      <c r="I30" s="16">
        <v>129574</v>
      </c>
      <c r="J30" s="16">
        <v>129494</v>
      </c>
      <c r="K30" s="16">
        <v>129805</v>
      </c>
      <c r="L30" s="16">
        <v>130577</v>
      </c>
      <c r="M30" s="50">
        <v>129968</v>
      </c>
      <c r="N30" s="18">
        <f t="shared" si="1"/>
        <v>129923.33333333333</v>
      </c>
    </row>
    <row r="31" spans="1:14" ht="12" customHeight="1">
      <c r="A31" s="10" t="str">
        <f>'Pregnant Women Participating'!A31</f>
        <v>Mississippi</v>
      </c>
      <c r="B31" s="18">
        <v>95432</v>
      </c>
      <c r="C31" s="16">
        <v>93854</v>
      </c>
      <c r="D31" s="16">
        <v>87335</v>
      </c>
      <c r="E31" s="16">
        <v>92917</v>
      </c>
      <c r="F31" s="16">
        <v>89737</v>
      </c>
      <c r="G31" s="16">
        <v>89081</v>
      </c>
      <c r="H31" s="16">
        <v>89894</v>
      </c>
      <c r="I31" s="16">
        <v>90682</v>
      </c>
      <c r="J31" s="16">
        <v>89349</v>
      </c>
      <c r="K31" s="16">
        <v>90479</v>
      </c>
      <c r="L31" s="16">
        <v>91324</v>
      </c>
      <c r="M31" s="50">
        <v>90210</v>
      </c>
      <c r="N31" s="18">
        <f t="shared" si="1"/>
        <v>90857.83333333333</v>
      </c>
    </row>
    <row r="32" spans="1:14" ht="12" customHeight="1">
      <c r="A32" s="10" t="str">
        <f>'Pregnant Women Participating'!A32</f>
        <v>North Carolina</v>
      </c>
      <c r="B32" s="18">
        <v>271164</v>
      </c>
      <c r="C32" s="16">
        <v>268812</v>
      </c>
      <c r="D32" s="16">
        <v>262879</v>
      </c>
      <c r="E32" s="16">
        <v>266224</v>
      </c>
      <c r="F32" s="16">
        <v>262954</v>
      </c>
      <c r="G32" s="16">
        <v>261260</v>
      </c>
      <c r="H32" s="16">
        <v>260912</v>
      </c>
      <c r="I32" s="16">
        <v>262055</v>
      </c>
      <c r="J32" s="16">
        <v>261214</v>
      </c>
      <c r="K32" s="16">
        <v>261915</v>
      </c>
      <c r="L32" s="16">
        <v>264555</v>
      </c>
      <c r="M32" s="50">
        <v>265538</v>
      </c>
      <c r="N32" s="18">
        <f t="shared" si="1"/>
        <v>264123.5</v>
      </c>
    </row>
    <row r="33" spans="1:14" ht="12" customHeight="1">
      <c r="A33" s="10" t="str">
        <f>'Pregnant Women Participating'!A33</f>
        <v>South Carolina</v>
      </c>
      <c r="B33" s="18">
        <v>130522</v>
      </c>
      <c r="C33" s="16">
        <v>128751</v>
      </c>
      <c r="D33" s="16">
        <v>125255</v>
      </c>
      <c r="E33" s="16">
        <v>126784</v>
      </c>
      <c r="F33" s="16">
        <v>124562</v>
      </c>
      <c r="G33" s="16">
        <v>123428</v>
      </c>
      <c r="H33" s="16">
        <v>123304</v>
      </c>
      <c r="I33" s="16">
        <v>123353</v>
      </c>
      <c r="J33" s="16">
        <v>122379</v>
      </c>
      <c r="K33" s="16">
        <v>121549</v>
      </c>
      <c r="L33" s="16">
        <v>121269</v>
      </c>
      <c r="M33" s="50">
        <v>120290</v>
      </c>
      <c r="N33" s="18">
        <f t="shared" si="1"/>
        <v>124287.16666666667</v>
      </c>
    </row>
    <row r="34" spans="1:14" ht="12" customHeight="1">
      <c r="A34" s="10" t="str">
        <f>'Pregnant Women Participating'!A34</f>
        <v>Tennessee</v>
      </c>
      <c r="B34" s="18">
        <v>166215</v>
      </c>
      <c r="C34" s="16">
        <v>163341</v>
      </c>
      <c r="D34" s="16">
        <v>159689</v>
      </c>
      <c r="E34" s="16">
        <v>160282</v>
      </c>
      <c r="F34" s="16">
        <v>158223</v>
      </c>
      <c r="G34" s="16">
        <v>156610</v>
      </c>
      <c r="H34" s="16">
        <v>156025</v>
      </c>
      <c r="I34" s="16">
        <v>156846</v>
      </c>
      <c r="J34" s="16">
        <v>157160</v>
      </c>
      <c r="K34" s="16">
        <v>157896</v>
      </c>
      <c r="L34" s="16">
        <v>160246</v>
      </c>
      <c r="M34" s="50">
        <v>160579</v>
      </c>
      <c r="N34" s="18">
        <f t="shared" si="1"/>
        <v>159426</v>
      </c>
    </row>
    <row r="35" spans="1:14" ht="12" customHeight="1">
      <c r="A35" s="10" t="str">
        <f>'Pregnant Women Participating'!A35</f>
        <v>Choctaw Indians, MS</v>
      </c>
      <c r="B35" s="18">
        <v>810</v>
      </c>
      <c r="C35" s="16">
        <v>779</v>
      </c>
      <c r="D35" s="16">
        <v>747</v>
      </c>
      <c r="E35" s="16">
        <v>781</v>
      </c>
      <c r="F35" s="16">
        <v>741</v>
      </c>
      <c r="G35" s="16">
        <v>778</v>
      </c>
      <c r="H35" s="16">
        <v>814</v>
      </c>
      <c r="I35" s="16">
        <v>845</v>
      </c>
      <c r="J35" s="16">
        <v>813</v>
      </c>
      <c r="K35" s="16">
        <v>745</v>
      </c>
      <c r="L35" s="16">
        <v>832</v>
      </c>
      <c r="M35" s="50">
        <v>839</v>
      </c>
      <c r="N35" s="18">
        <f t="shared" si="1"/>
        <v>793.6666666666666</v>
      </c>
    </row>
    <row r="36" spans="1:14" ht="12" customHeight="1">
      <c r="A36" s="10" t="str">
        <f>'Pregnant Women Participating'!A36</f>
        <v>Eastern Cherokee, NC</v>
      </c>
      <c r="B36" s="18">
        <v>625</v>
      </c>
      <c r="C36" s="16">
        <v>631</v>
      </c>
      <c r="D36" s="16">
        <v>604</v>
      </c>
      <c r="E36" s="16">
        <v>647</v>
      </c>
      <c r="F36" s="16">
        <v>651</v>
      </c>
      <c r="G36" s="16">
        <v>655</v>
      </c>
      <c r="H36" s="16">
        <v>636</v>
      </c>
      <c r="I36" s="16">
        <v>648</v>
      </c>
      <c r="J36" s="16">
        <v>625</v>
      </c>
      <c r="K36" s="16">
        <v>613</v>
      </c>
      <c r="L36" s="16">
        <v>611</v>
      </c>
      <c r="M36" s="50">
        <v>630</v>
      </c>
      <c r="N36" s="18">
        <f t="shared" si="1"/>
        <v>631.3333333333334</v>
      </c>
    </row>
    <row r="37" spans="1:14" s="23" customFormat="1" ht="24.75" customHeight="1">
      <c r="A37" s="19" t="str">
        <f>'Pregnant Women Participating'!A37</f>
        <v>Southeast Region</v>
      </c>
      <c r="B37" s="21">
        <v>1747823</v>
      </c>
      <c r="C37" s="20">
        <v>1715496</v>
      </c>
      <c r="D37" s="20">
        <v>1669602</v>
      </c>
      <c r="E37" s="20">
        <v>1695348</v>
      </c>
      <c r="F37" s="20">
        <v>1666633</v>
      </c>
      <c r="G37" s="20">
        <v>1655408</v>
      </c>
      <c r="H37" s="20">
        <v>1656918</v>
      </c>
      <c r="I37" s="20">
        <v>1667155</v>
      </c>
      <c r="J37" s="20">
        <v>1664544</v>
      </c>
      <c r="K37" s="20">
        <v>1672562</v>
      </c>
      <c r="L37" s="20">
        <v>1688048</v>
      </c>
      <c r="M37" s="49">
        <v>1686052</v>
      </c>
      <c r="N37" s="21">
        <f t="shared" si="1"/>
        <v>1682132.4166666667</v>
      </c>
    </row>
    <row r="38" spans="1:14" ht="12" customHeight="1">
      <c r="A38" s="10" t="str">
        <f>'Pregnant Women Participating'!A38</f>
        <v>Illinois</v>
      </c>
      <c r="B38" s="18">
        <v>285762</v>
      </c>
      <c r="C38" s="16">
        <v>281573</v>
      </c>
      <c r="D38" s="16">
        <v>275762</v>
      </c>
      <c r="E38" s="16">
        <v>284499</v>
      </c>
      <c r="F38" s="16">
        <v>281558</v>
      </c>
      <c r="G38" s="16">
        <v>282647</v>
      </c>
      <c r="H38" s="16">
        <v>281301</v>
      </c>
      <c r="I38" s="16">
        <v>283100</v>
      </c>
      <c r="J38" s="16">
        <v>280989</v>
      </c>
      <c r="K38" s="16">
        <v>277053</v>
      </c>
      <c r="L38" s="16">
        <v>276064</v>
      </c>
      <c r="M38" s="50">
        <v>275251</v>
      </c>
      <c r="N38" s="18">
        <f t="shared" si="1"/>
        <v>280463.25</v>
      </c>
    </row>
    <row r="39" spans="1:14" ht="12" customHeight="1">
      <c r="A39" s="10" t="str">
        <f>'Pregnant Women Participating'!A39</f>
        <v>Indiana</v>
      </c>
      <c r="B39" s="18">
        <v>164276</v>
      </c>
      <c r="C39" s="16">
        <v>162927</v>
      </c>
      <c r="D39" s="16">
        <v>158226</v>
      </c>
      <c r="E39" s="16">
        <v>161702</v>
      </c>
      <c r="F39" s="16">
        <v>157589</v>
      </c>
      <c r="G39" s="16">
        <v>156560</v>
      </c>
      <c r="H39" s="16">
        <v>156889</v>
      </c>
      <c r="I39" s="16">
        <v>158545</v>
      </c>
      <c r="J39" s="16">
        <v>158319</v>
      </c>
      <c r="K39" s="16">
        <v>158931</v>
      </c>
      <c r="L39" s="16">
        <v>160567</v>
      </c>
      <c r="M39" s="50">
        <v>159764</v>
      </c>
      <c r="N39" s="18">
        <f t="shared" si="1"/>
        <v>159524.58333333334</v>
      </c>
    </row>
    <row r="40" spans="1:14" ht="12" customHeight="1">
      <c r="A40" s="10" t="str">
        <f>'Pregnant Women Participating'!A40</f>
        <v>Michigan</v>
      </c>
      <c r="B40" s="18">
        <v>258308</v>
      </c>
      <c r="C40" s="16">
        <v>256144</v>
      </c>
      <c r="D40" s="16">
        <v>252397</v>
      </c>
      <c r="E40" s="16">
        <v>253482</v>
      </c>
      <c r="F40" s="16">
        <v>250110</v>
      </c>
      <c r="G40" s="16">
        <v>250225</v>
      </c>
      <c r="H40" s="16">
        <v>251501</v>
      </c>
      <c r="I40" s="16">
        <v>253596</v>
      </c>
      <c r="J40" s="16">
        <v>253750</v>
      </c>
      <c r="K40" s="16">
        <v>255725</v>
      </c>
      <c r="L40" s="16">
        <v>256881</v>
      </c>
      <c r="M40" s="50">
        <v>257388</v>
      </c>
      <c r="N40" s="18">
        <f t="shared" si="1"/>
        <v>254125.58333333334</v>
      </c>
    </row>
    <row r="41" spans="1:14" ht="12" customHeight="1">
      <c r="A41" s="10" t="str">
        <f>'Pregnant Women Participating'!A41</f>
        <v>Minnesota</v>
      </c>
      <c r="B41" s="18">
        <v>127561</v>
      </c>
      <c r="C41" s="16">
        <v>126376</v>
      </c>
      <c r="D41" s="16">
        <v>123870</v>
      </c>
      <c r="E41" s="16">
        <v>125768</v>
      </c>
      <c r="F41" s="16">
        <v>123360</v>
      </c>
      <c r="G41" s="16">
        <v>122486</v>
      </c>
      <c r="H41" s="16">
        <v>122459</v>
      </c>
      <c r="I41" s="16">
        <v>123916</v>
      </c>
      <c r="J41" s="16">
        <v>124384</v>
      </c>
      <c r="K41" s="16">
        <v>125094</v>
      </c>
      <c r="L41" s="16">
        <v>125752</v>
      </c>
      <c r="M41" s="50">
        <v>125908</v>
      </c>
      <c r="N41" s="18">
        <f t="shared" si="1"/>
        <v>124744.5</v>
      </c>
    </row>
    <row r="42" spans="1:14" ht="12" customHeight="1">
      <c r="A42" s="10" t="str">
        <f>'Pregnant Women Participating'!A42</f>
        <v>Ohio</v>
      </c>
      <c r="B42" s="18">
        <v>274392</v>
      </c>
      <c r="C42" s="16">
        <v>271271</v>
      </c>
      <c r="D42" s="16">
        <v>263839</v>
      </c>
      <c r="E42" s="16">
        <v>266769</v>
      </c>
      <c r="F42" s="16">
        <v>263853</v>
      </c>
      <c r="G42" s="16">
        <v>260633</v>
      </c>
      <c r="H42" s="16">
        <v>261819</v>
      </c>
      <c r="I42" s="16">
        <v>261186</v>
      </c>
      <c r="J42" s="16">
        <v>260289</v>
      </c>
      <c r="K42" s="16">
        <v>260297</v>
      </c>
      <c r="L42" s="16">
        <v>260811</v>
      </c>
      <c r="M42" s="50">
        <v>259042</v>
      </c>
      <c r="N42" s="18">
        <f t="shared" si="1"/>
        <v>263683.4166666667</v>
      </c>
    </row>
    <row r="43" spans="1:14" ht="12" customHeight="1">
      <c r="A43" s="10" t="str">
        <f>'Pregnant Women Participating'!A43</f>
        <v>Wisconsin</v>
      </c>
      <c r="B43" s="18">
        <v>118399</v>
      </c>
      <c r="C43" s="16">
        <v>116789</v>
      </c>
      <c r="D43" s="16">
        <v>113418</v>
      </c>
      <c r="E43" s="16">
        <v>115413</v>
      </c>
      <c r="F43" s="16">
        <v>112895</v>
      </c>
      <c r="G43" s="16">
        <v>111637</v>
      </c>
      <c r="H43" s="16">
        <v>112407</v>
      </c>
      <c r="I43" s="16">
        <v>112975</v>
      </c>
      <c r="J43" s="16">
        <v>112244</v>
      </c>
      <c r="K43" s="16">
        <v>112927</v>
      </c>
      <c r="L43" s="16">
        <v>113275</v>
      </c>
      <c r="M43" s="50">
        <v>112774</v>
      </c>
      <c r="N43" s="18">
        <f t="shared" si="1"/>
        <v>113762.75</v>
      </c>
    </row>
    <row r="44" spans="1:14" s="23" customFormat="1" ht="24.75" customHeight="1">
      <c r="A44" s="19" t="str">
        <f>'Pregnant Women Participating'!A44</f>
        <v>Midwest Region</v>
      </c>
      <c r="B44" s="21">
        <v>1228698</v>
      </c>
      <c r="C44" s="20">
        <v>1215080</v>
      </c>
      <c r="D44" s="20">
        <v>1187512</v>
      </c>
      <c r="E44" s="20">
        <v>1207633</v>
      </c>
      <c r="F44" s="20">
        <v>1189365</v>
      </c>
      <c r="G44" s="20">
        <v>1184188</v>
      </c>
      <c r="H44" s="20">
        <v>1186376</v>
      </c>
      <c r="I44" s="20">
        <v>1193318</v>
      </c>
      <c r="J44" s="20">
        <v>1189975</v>
      </c>
      <c r="K44" s="20">
        <v>1190027</v>
      </c>
      <c r="L44" s="20">
        <v>1193350</v>
      </c>
      <c r="M44" s="49">
        <v>1190127</v>
      </c>
      <c r="N44" s="21">
        <f t="shared" si="1"/>
        <v>1196304.0833333333</v>
      </c>
    </row>
    <row r="45" spans="1:14" ht="12" customHeight="1">
      <c r="A45" s="10" t="str">
        <f>'Pregnant Women Participating'!A45</f>
        <v>Arkansas</v>
      </c>
      <c r="B45" s="18">
        <v>93633</v>
      </c>
      <c r="C45" s="16">
        <v>92049</v>
      </c>
      <c r="D45" s="16">
        <v>89295</v>
      </c>
      <c r="E45" s="16">
        <v>90948</v>
      </c>
      <c r="F45" s="16">
        <v>88399</v>
      </c>
      <c r="G45" s="16">
        <v>88655</v>
      </c>
      <c r="H45" s="16">
        <v>89699</v>
      </c>
      <c r="I45" s="16">
        <v>90855</v>
      </c>
      <c r="J45" s="16">
        <v>90547</v>
      </c>
      <c r="K45" s="16">
        <v>89516</v>
      </c>
      <c r="L45" s="16">
        <v>88109</v>
      </c>
      <c r="M45" s="50">
        <v>85617</v>
      </c>
      <c r="N45" s="18">
        <f t="shared" si="1"/>
        <v>89776.83333333333</v>
      </c>
    </row>
    <row r="46" spans="1:14" ht="12" customHeight="1">
      <c r="A46" s="10" t="str">
        <f>'Pregnant Women Participating'!A46</f>
        <v>Louisiana</v>
      </c>
      <c r="B46" s="18">
        <v>141098</v>
      </c>
      <c r="C46" s="16">
        <v>141182</v>
      </c>
      <c r="D46" s="16">
        <v>138259</v>
      </c>
      <c r="E46" s="16">
        <v>138723</v>
      </c>
      <c r="F46" s="16">
        <v>139142</v>
      </c>
      <c r="G46" s="16">
        <v>138576</v>
      </c>
      <c r="H46" s="16">
        <v>139096</v>
      </c>
      <c r="I46" s="16">
        <v>139927</v>
      </c>
      <c r="J46" s="16">
        <v>140244</v>
      </c>
      <c r="K46" s="16">
        <v>139181</v>
      </c>
      <c r="L46" s="16">
        <v>141069</v>
      </c>
      <c r="M46" s="50">
        <v>141775</v>
      </c>
      <c r="N46" s="18">
        <f t="shared" si="1"/>
        <v>139856</v>
      </c>
    </row>
    <row r="47" spans="1:14" ht="12" customHeight="1">
      <c r="A47" s="10" t="str">
        <f>'Pregnant Women Participating'!A47</f>
        <v>New Mexico</v>
      </c>
      <c r="B47" s="18">
        <v>59815</v>
      </c>
      <c r="C47" s="16">
        <v>59210</v>
      </c>
      <c r="D47" s="16">
        <v>57828</v>
      </c>
      <c r="E47" s="16">
        <v>59732</v>
      </c>
      <c r="F47" s="16">
        <v>57553</v>
      </c>
      <c r="G47" s="16">
        <v>56960</v>
      </c>
      <c r="H47" s="16">
        <v>57796</v>
      </c>
      <c r="I47" s="16">
        <v>57992</v>
      </c>
      <c r="J47" s="16">
        <v>57289</v>
      </c>
      <c r="K47" s="16">
        <v>57949</v>
      </c>
      <c r="L47" s="16">
        <v>58326</v>
      </c>
      <c r="M47" s="50">
        <v>57742</v>
      </c>
      <c r="N47" s="18">
        <f t="shared" si="1"/>
        <v>58182.666666666664</v>
      </c>
    </row>
    <row r="48" spans="1:14" ht="12" customHeight="1">
      <c r="A48" s="10" t="str">
        <f>'Pregnant Women Participating'!A48</f>
        <v>Oklahoma</v>
      </c>
      <c r="B48" s="18">
        <v>95620</v>
      </c>
      <c r="C48" s="16">
        <v>94230</v>
      </c>
      <c r="D48" s="16">
        <v>92167</v>
      </c>
      <c r="E48" s="16">
        <v>93349</v>
      </c>
      <c r="F48" s="16">
        <v>89976</v>
      </c>
      <c r="G48" s="16">
        <v>90731</v>
      </c>
      <c r="H48" s="16">
        <v>89431</v>
      </c>
      <c r="I48" s="16">
        <v>88079</v>
      </c>
      <c r="J48" s="16">
        <v>87435</v>
      </c>
      <c r="K48" s="16">
        <v>88371</v>
      </c>
      <c r="L48" s="16">
        <v>89275</v>
      </c>
      <c r="M48" s="50">
        <v>89066</v>
      </c>
      <c r="N48" s="18">
        <f t="shared" si="1"/>
        <v>90644.16666666667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983640</v>
      </c>
      <c r="C50" s="16">
        <v>975900</v>
      </c>
      <c r="D50" s="16">
        <v>957766</v>
      </c>
      <c r="E50" s="16">
        <v>967214</v>
      </c>
      <c r="F50" s="16">
        <v>958424</v>
      </c>
      <c r="G50" s="16">
        <v>948435</v>
      </c>
      <c r="H50" s="16">
        <v>945106</v>
      </c>
      <c r="I50" s="16">
        <v>946631</v>
      </c>
      <c r="J50" s="16">
        <v>943760</v>
      </c>
      <c r="K50" s="16">
        <v>944722</v>
      </c>
      <c r="L50" s="16">
        <v>945131</v>
      </c>
      <c r="M50" s="50">
        <v>944138</v>
      </c>
      <c r="N50" s="18">
        <f t="shared" si="1"/>
        <v>955072.25</v>
      </c>
    </row>
    <row r="51" spans="1:14" ht="12" customHeight="1">
      <c r="A51" s="10" t="str">
        <f>'Pregnant Women Participating'!A51</f>
        <v>Acoma, Canoncito &amp; Laguna, NM</v>
      </c>
      <c r="B51" s="18">
        <v>476</v>
      </c>
      <c r="C51" s="16">
        <v>510</v>
      </c>
      <c r="D51" s="16">
        <v>491</v>
      </c>
      <c r="E51" s="16">
        <v>505</v>
      </c>
      <c r="F51" s="16">
        <v>492</v>
      </c>
      <c r="G51" s="16">
        <v>476</v>
      </c>
      <c r="H51" s="16">
        <v>459</v>
      </c>
      <c r="I51" s="16">
        <v>478</v>
      </c>
      <c r="J51" s="16">
        <v>455</v>
      </c>
      <c r="K51" s="16">
        <v>485</v>
      </c>
      <c r="L51" s="16">
        <v>516</v>
      </c>
      <c r="M51" s="50">
        <v>508</v>
      </c>
      <c r="N51" s="18">
        <f t="shared" si="1"/>
        <v>487.5833333333333</v>
      </c>
    </row>
    <row r="52" spans="1:14" ht="12" customHeight="1">
      <c r="A52" s="10" t="str">
        <f>'Pregnant Women Participating'!A52</f>
        <v>Eight Northern Pueblos, NM</v>
      </c>
      <c r="B52" s="18">
        <v>222</v>
      </c>
      <c r="C52" s="16">
        <v>234</v>
      </c>
      <c r="D52" s="16">
        <v>248</v>
      </c>
      <c r="E52" s="16">
        <v>236</v>
      </c>
      <c r="F52" s="16">
        <v>239</v>
      </c>
      <c r="G52" s="16">
        <v>238</v>
      </c>
      <c r="H52" s="16">
        <v>219</v>
      </c>
      <c r="I52" s="16">
        <v>224</v>
      </c>
      <c r="J52" s="16">
        <v>211</v>
      </c>
      <c r="K52" s="16">
        <v>216</v>
      </c>
      <c r="L52" s="16">
        <v>213</v>
      </c>
      <c r="M52" s="50">
        <v>214</v>
      </c>
      <c r="N52" s="18">
        <f t="shared" si="1"/>
        <v>226.16666666666666</v>
      </c>
    </row>
    <row r="53" spans="1:14" ht="12" customHeight="1">
      <c r="A53" s="10" t="str">
        <f>'Pregnant Women Participating'!A53</f>
        <v>Five Sandoval Pueblos, NM</v>
      </c>
      <c r="B53" s="18">
        <v>321</v>
      </c>
      <c r="C53" s="16">
        <v>317</v>
      </c>
      <c r="D53" s="16">
        <v>303</v>
      </c>
      <c r="E53" s="16">
        <v>304</v>
      </c>
      <c r="F53" s="16">
        <v>310</v>
      </c>
      <c r="G53" s="16">
        <v>302</v>
      </c>
      <c r="H53" s="16">
        <v>314</v>
      </c>
      <c r="I53" s="16">
        <v>292</v>
      </c>
      <c r="J53" s="16">
        <v>291</v>
      </c>
      <c r="K53" s="16">
        <v>292</v>
      </c>
      <c r="L53" s="16">
        <v>289</v>
      </c>
      <c r="M53" s="50">
        <v>272</v>
      </c>
      <c r="N53" s="18">
        <f t="shared" si="1"/>
        <v>300.5833333333333</v>
      </c>
    </row>
    <row r="54" spans="1:14" ht="12" customHeight="1">
      <c r="A54" s="10" t="str">
        <f>'Pregnant Women Participating'!A54</f>
        <v>Isleta Pueblo, NM</v>
      </c>
      <c r="B54" s="18">
        <v>861</v>
      </c>
      <c r="C54" s="16">
        <v>882</v>
      </c>
      <c r="D54" s="16">
        <v>862</v>
      </c>
      <c r="E54" s="16">
        <v>900</v>
      </c>
      <c r="F54" s="16">
        <v>905</v>
      </c>
      <c r="G54" s="16">
        <v>903</v>
      </c>
      <c r="H54" s="16">
        <v>930</v>
      </c>
      <c r="I54" s="16">
        <v>949</v>
      </c>
      <c r="J54" s="16">
        <v>965</v>
      </c>
      <c r="K54" s="16">
        <v>1015</v>
      </c>
      <c r="L54" s="16">
        <v>991</v>
      </c>
      <c r="M54" s="50">
        <v>981</v>
      </c>
      <c r="N54" s="18">
        <f t="shared" si="1"/>
        <v>928.6666666666666</v>
      </c>
    </row>
    <row r="55" spans="1:14" ht="12" customHeight="1">
      <c r="A55" s="10" t="str">
        <f>'Pregnant Women Participating'!A55</f>
        <v>San Felipe Pueblo, NM</v>
      </c>
      <c r="B55" s="18">
        <v>321</v>
      </c>
      <c r="C55" s="16">
        <v>305</v>
      </c>
      <c r="D55" s="16">
        <v>270</v>
      </c>
      <c r="E55" s="16">
        <v>315</v>
      </c>
      <c r="F55" s="16">
        <v>318</v>
      </c>
      <c r="G55" s="16">
        <v>298</v>
      </c>
      <c r="H55" s="16">
        <v>303</v>
      </c>
      <c r="I55" s="16">
        <v>267</v>
      </c>
      <c r="J55" s="16">
        <v>280</v>
      </c>
      <c r="K55" s="16">
        <v>286</v>
      </c>
      <c r="L55" s="16">
        <v>282</v>
      </c>
      <c r="M55" s="50">
        <v>263</v>
      </c>
      <c r="N55" s="18">
        <f t="shared" si="1"/>
        <v>292.3333333333333</v>
      </c>
    </row>
    <row r="56" spans="1:14" ht="12" customHeight="1">
      <c r="A56" s="10" t="str">
        <f>'Pregnant Women Participating'!A56</f>
        <v>Santo Domingo Tribe, NM</v>
      </c>
      <c r="B56" s="18">
        <v>194</v>
      </c>
      <c r="C56" s="16">
        <v>195</v>
      </c>
      <c r="D56" s="16">
        <v>207</v>
      </c>
      <c r="E56" s="16">
        <v>200</v>
      </c>
      <c r="F56" s="16">
        <v>204</v>
      </c>
      <c r="G56" s="16">
        <v>198</v>
      </c>
      <c r="H56" s="16">
        <v>200</v>
      </c>
      <c r="I56" s="16">
        <v>192</v>
      </c>
      <c r="J56" s="16">
        <v>197</v>
      </c>
      <c r="K56" s="16">
        <v>199</v>
      </c>
      <c r="L56" s="16">
        <v>192</v>
      </c>
      <c r="M56" s="50">
        <v>196</v>
      </c>
      <c r="N56" s="18">
        <f t="shared" si="1"/>
        <v>197.83333333333334</v>
      </c>
    </row>
    <row r="57" spans="1:14" ht="12" customHeight="1">
      <c r="A57" s="10" t="str">
        <f>'Pregnant Women Participating'!A57</f>
        <v>Zuni Pueblo, NM</v>
      </c>
      <c r="B57" s="18">
        <v>806</v>
      </c>
      <c r="C57" s="16">
        <v>728</v>
      </c>
      <c r="D57" s="16">
        <v>776</v>
      </c>
      <c r="E57" s="16">
        <v>714</v>
      </c>
      <c r="F57" s="16">
        <v>739</v>
      </c>
      <c r="G57" s="16">
        <v>704</v>
      </c>
      <c r="H57" s="16">
        <v>770</v>
      </c>
      <c r="I57" s="16">
        <v>728</v>
      </c>
      <c r="J57" s="16">
        <v>742</v>
      </c>
      <c r="K57" s="16">
        <v>704</v>
      </c>
      <c r="L57" s="16">
        <v>725</v>
      </c>
      <c r="M57" s="50">
        <v>698</v>
      </c>
      <c r="N57" s="18">
        <f t="shared" si="1"/>
        <v>736.1666666666666</v>
      </c>
    </row>
    <row r="58" spans="1:14" ht="12" customHeight="1">
      <c r="A58" s="10" t="str">
        <f>'Pregnant Women Participating'!A58</f>
        <v>Cherokee Nation, OK</v>
      </c>
      <c r="B58" s="18">
        <v>7643</v>
      </c>
      <c r="C58" s="16">
        <v>7640</v>
      </c>
      <c r="D58" s="16">
        <v>7373</v>
      </c>
      <c r="E58" s="16">
        <v>7510</v>
      </c>
      <c r="F58" s="16">
        <v>7147</v>
      </c>
      <c r="G58" s="16">
        <v>6923</v>
      </c>
      <c r="H58" s="16">
        <v>7161</v>
      </c>
      <c r="I58" s="16">
        <v>7276</v>
      </c>
      <c r="J58" s="16">
        <v>7182</v>
      </c>
      <c r="K58" s="16">
        <v>7367</v>
      </c>
      <c r="L58" s="16">
        <v>7402</v>
      </c>
      <c r="M58" s="50">
        <v>7356</v>
      </c>
      <c r="N58" s="18">
        <f t="shared" si="1"/>
        <v>7331.666666666667</v>
      </c>
    </row>
    <row r="59" spans="1:14" ht="12" customHeight="1">
      <c r="A59" s="10" t="str">
        <f>'Pregnant Women Participating'!A59</f>
        <v>Chickasaw Nation, OK</v>
      </c>
      <c r="B59" s="18">
        <v>4006</v>
      </c>
      <c r="C59" s="16">
        <v>3861</v>
      </c>
      <c r="D59" s="16">
        <v>3807</v>
      </c>
      <c r="E59" s="16">
        <v>3943</v>
      </c>
      <c r="F59" s="16">
        <v>3816</v>
      </c>
      <c r="G59" s="16">
        <v>3735</v>
      </c>
      <c r="H59" s="16">
        <v>3889</v>
      </c>
      <c r="I59" s="16">
        <v>3887</v>
      </c>
      <c r="J59" s="16">
        <v>3900</v>
      </c>
      <c r="K59" s="16">
        <v>3996</v>
      </c>
      <c r="L59" s="16">
        <v>3992</v>
      </c>
      <c r="M59" s="50">
        <v>3994</v>
      </c>
      <c r="N59" s="18">
        <f t="shared" si="1"/>
        <v>3902.1666666666665</v>
      </c>
    </row>
    <row r="60" spans="1:14" ht="12" customHeight="1">
      <c r="A60" s="10" t="str">
        <f>'Pregnant Women Participating'!A60</f>
        <v>Choctaw Nation, OK</v>
      </c>
      <c r="B60" s="18">
        <v>4483</v>
      </c>
      <c r="C60" s="16">
        <v>4373</v>
      </c>
      <c r="D60" s="16">
        <v>4209</v>
      </c>
      <c r="E60" s="16">
        <v>4205</v>
      </c>
      <c r="F60" s="16">
        <v>4058</v>
      </c>
      <c r="G60" s="16">
        <v>4046</v>
      </c>
      <c r="H60" s="16">
        <v>3898</v>
      </c>
      <c r="I60" s="16">
        <v>4028</v>
      </c>
      <c r="J60" s="16">
        <v>4140</v>
      </c>
      <c r="K60" s="16">
        <v>4167</v>
      </c>
      <c r="L60" s="16">
        <v>4244</v>
      </c>
      <c r="M60" s="50">
        <v>4219</v>
      </c>
      <c r="N60" s="18">
        <f t="shared" si="1"/>
        <v>4172.5</v>
      </c>
    </row>
    <row r="61" spans="1:14" ht="12" customHeight="1">
      <c r="A61" s="10" t="str">
        <f>'Pregnant Women Participating'!A61</f>
        <v>Citizen Potawatomi Nation, OK</v>
      </c>
      <c r="B61" s="18">
        <v>1161</v>
      </c>
      <c r="C61" s="16">
        <v>1084</v>
      </c>
      <c r="D61" s="16">
        <v>1029</v>
      </c>
      <c r="E61" s="16">
        <v>1179</v>
      </c>
      <c r="F61" s="16">
        <v>1140</v>
      </c>
      <c r="G61" s="16">
        <v>1167</v>
      </c>
      <c r="H61" s="16">
        <v>1218</v>
      </c>
      <c r="I61" s="16">
        <v>1224</v>
      </c>
      <c r="J61" s="16">
        <v>1220</v>
      </c>
      <c r="K61" s="16">
        <v>1242</v>
      </c>
      <c r="L61" s="16">
        <v>1220</v>
      </c>
      <c r="M61" s="50">
        <v>1285</v>
      </c>
      <c r="N61" s="18">
        <f t="shared" si="1"/>
        <v>1180.75</v>
      </c>
    </row>
    <row r="62" spans="1:14" ht="12" customHeight="1">
      <c r="A62" s="10" t="str">
        <f>'Pregnant Women Participating'!A62</f>
        <v>Inter-Tribal Council, OK</v>
      </c>
      <c r="B62" s="18">
        <v>873</v>
      </c>
      <c r="C62" s="16">
        <v>878</v>
      </c>
      <c r="D62" s="16">
        <v>834</v>
      </c>
      <c r="E62" s="16">
        <v>843</v>
      </c>
      <c r="F62" s="16">
        <v>828</v>
      </c>
      <c r="G62" s="16">
        <v>794</v>
      </c>
      <c r="H62" s="16">
        <v>787</v>
      </c>
      <c r="I62" s="16">
        <v>827</v>
      </c>
      <c r="J62" s="16">
        <v>871</v>
      </c>
      <c r="K62" s="16">
        <v>900</v>
      </c>
      <c r="L62" s="16">
        <v>933</v>
      </c>
      <c r="M62" s="50">
        <v>944</v>
      </c>
      <c r="N62" s="18">
        <f t="shared" si="1"/>
        <v>859.3333333333334</v>
      </c>
    </row>
    <row r="63" spans="1:14" ht="12" customHeight="1">
      <c r="A63" s="10" t="str">
        <f>'Pregnant Women Participating'!A63</f>
        <v>Muscogee Creek Nation, OK</v>
      </c>
      <c r="B63" s="18">
        <v>2889</v>
      </c>
      <c r="C63" s="16">
        <v>2849</v>
      </c>
      <c r="D63" s="16">
        <v>2761</v>
      </c>
      <c r="E63" s="16">
        <v>2920</v>
      </c>
      <c r="F63" s="16">
        <v>2863</v>
      </c>
      <c r="G63" s="16">
        <v>2828</v>
      </c>
      <c r="H63" s="16">
        <v>2852</v>
      </c>
      <c r="I63" s="16">
        <v>2867</v>
      </c>
      <c r="J63" s="16">
        <v>2889</v>
      </c>
      <c r="K63" s="16">
        <v>2920</v>
      </c>
      <c r="L63" s="16">
        <v>2901</v>
      </c>
      <c r="M63" s="50">
        <v>2979</v>
      </c>
      <c r="N63" s="18">
        <f t="shared" si="1"/>
        <v>2876.5</v>
      </c>
    </row>
    <row r="64" spans="1:14" ht="12" customHeight="1">
      <c r="A64" s="10" t="str">
        <f>'Pregnant Women Participating'!A64</f>
        <v>Osage Tribal Council, OK</v>
      </c>
      <c r="B64" s="18">
        <v>3172</v>
      </c>
      <c r="C64" s="16">
        <v>3159</v>
      </c>
      <c r="D64" s="16">
        <v>3079</v>
      </c>
      <c r="E64" s="16">
        <v>3141</v>
      </c>
      <c r="F64" s="16">
        <v>2980</v>
      </c>
      <c r="G64" s="16">
        <v>2978</v>
      </c>
      <c r="H64" s="16">
        <v>2692</v>
      </c>
      <c r="I64" s="16">
        <v>2547</v>
      </c>
      <c r="J64" s="16">
        <v>2628</v>
      </c>
      <c r="K64" s="16">
        <v>2741</v>
      </c>
      <c r="L64" s="16">
        <v>2826</v>
      </c>
      <c r="M64" s="50">
        <v>2784</v>
      </c>
      <c r="N64" s="18">
        <f t="shared" si="1"/>
        <v>2893.9166666666665</v>
      </c>
    </row>
    <row r="65" spans="1:14" ht="12" customHeight="1">
      <c r="A65" s="10" t="str">
        <f>'Pregnant Women Participating'!A65</f>
        <v>Otoe-Missouria Tribe, OK</v>
      </c>
      <c r="B65" s="18">
        <v>616</v>
      </c>
      <c r="C65" s="16">
        <v>613</v>
      </c>
      <c r="D65" s="16">
        <v>588</v>
      </c>
      <c r="E65" s="16">
        <v>571</v>
      </c>
      <c r="F65" s="16">
        <v>540</v>
      </c>
      <c r="G65" s="16">
        <v>552</v>
      </c>
      <c r="H65" s="16">
        <v>546</v>
      </c>
      <c r="I65" s="16">
        <v>536</v>
      </c>
      <c r="J65" s="16">
        <v>533</v>
      </c>
      <c r="K65" s="16">
        <v>530</v>
      </c>
      <c r="L65" s="16">
        <v>557</v>
      </c>
      <c r="M65" s="50">
        <v>548</v>
      </c>
      <c r="N65" s="18">
        <f t="shared" si="1"/>
        <v>560.8333333333334</v>
      </c>
    </row>
    <row r="66" spans="1:14" ht="12" customHeight="1">
      <c r="A66" s="10" t="str">
        <f>'Pregnant Women Participating'!A66</f>
        <v>Wichita, Caddo &amp; Delaware (WCD), OK</v>
      </c>
      <c r="B66" s="18">
        <v>4286</v>
      </c>
      <c r="C66" s="16">
        <v>4185</v>
      </c>
      <c r="D66" s="16">
        <v>4098</v>
      </c>
      <c r="E66" s="16">
        <v>4203</v>
      </c>
      <c r="F66" s="16">
        <v>3994</v>
      </c>
      <c r="G66" s="16">
        <v>4096</v>
      </c>
      <c r="H66" s="16">
        <v>4056</v>
      </c>
      <c r="I66" s="16">
        <v>4143</v>
      </c>
      <c r="J66" s="16">
        <v>4097</v>
      </c>
      <c r="K66" s="16">
        <v>4145</v>
      </c>
      <c r="L66" s="16">
        <v>4135</v>
      </c>
      <c r="M66" s="50">
        <v>4128</v>
      </c>
      <c r="N66" s="18">
        <f t="shared" si="1"/>
        <v>4130.5</v>
      </c>
    </row>
    <row r="67" spans="1:14" s="23" customFormat="1" ht="24.75" customHeight="1">
      <c r="A67" s="19" t="str">
        <f>'Pregnant Women Participating'!A67</f>
        <v>Southwest Region</v>
      </c>
      <c r="B67" s="21">
        <v>1406136</v>
      </c>
      <c r="C67" s="20">
        <v>1394384</v>
      </c>
      <c r="D67" s="20">
        <v>1366250</v>
      </c>
      <c r="E67" s="20">
        <v>1381655</v>
      </c>
      <c r="F67" s="20">
        <v>1364067</v>
      </c>
      <c r="G67" s="20">
        <v>1353595</v>
      </c>
      <c r="H67" s="20">
        <v>1351422</v>
      </c>
      <c r="I67" s="20">
        <v>1353949</v>
      </c>
      <c r="J67" s="20">
        <v>1349876</v>
      </c>
      <c r="K67" s="20">
        <v>1350944</v>
      </c>
      <c r="L67" s="20">
        <v>1353328</v>
      </c>
      <c r="M67" s="49">
        <v>1349707</v>
      </c>
      <c r="N67" s="21">
        <f t="shared" si="1"/>
        <v>1364609.4166666667</v>
      </c>
    </row>
    <row r="68" spans="1:14" ht="12" customHeight="1">
      <c r="A68" s="10" t="str">
        <f>'Pregnant Women Participating'!A68</f>
        <v>Colorado</v>
      </c>
      <c r="B68" s="18">
        <v>101893</v>
      </c>
      <c r="C68" s="16">
        <v>100336</v>
      </c>
      <c r="D68" s="16">
        <v>98386</v>
      </c>
      <c r="E68" s="16">
        <v>98359</v>
      </c>
      <c r="F68" s="16">
        <v>97044</v>
      </c>
      <c r="G68" s="16">
        <v>96576</v>
      </c>
      <c r="H68" s="16">
        <v>95631</v>
      </c>
      <c r="I68" s="16">
        <v>95767</v>
      </c>
      <c r="J68" s="16">
        <v>94714</v>
      </c>
      <c r="K68" s="16">
        <v>93574</v>
      </c>
      <c r="L68" s="16">
        <v>94048</v>
      </c>
      <c r="M68" s="50">
        <v>93904</v>
      </c>
      <c r="N68" s="18">
        <f t="shared" si="1"/>
        <v>96686</v>
      </c>
    </row>
    <row r="69" spans="1:14" ht="12" customHeight="1">
      <c r="A69" s="10" t="str">
        <f>'Pregnant Women Participating'!A69</f>
        <v>Iowa</v>
      </c>
      <c r="B69" s="18">
        <v>67299</v>
      </c>
      <c r="C69" s="16">
        <v>66537</v>
      </c>
      <c r="D69" s="16">
        <v>64909</v>
      </c>
      <c r="E69" s="16">
        <v>66376</v>
      </c>
      <c r="F69" s="16">
        <v>65372</v>
      </c>
      <c r="G69" s="16">
        <v>65531</v>
      </c>
      <c r="H69" s="16">
        <v>65004</v>
      </c>
      <c r="I69" s="16">
        <v>65575</v>
      </c>
      <c r="J69" s="16">
        <v>65657</v>
      </c>
      <c r="K69" s="16">
        <v>65976</v>
      </c>
      <c r="L69" s="16">
        <v>66344</v>
      </c>
      <c r="M69" s="50">
        <v>65931</v>
      </c>
      <c r="N69" s="18">
        <f t="shared" si="1"/>
        <v>65875.91666666667</v>
      </c>
    </row>
    <row r="70" spans="1:14" ht="12" customHeight="1">
      <c r="A70" s="10" t="str">
        <f>'Pregnant Women Participating'!A70</f>
        <v>Kansas</v>
      </c>
      <c r="B70" s="18">
        <v>75164</v>
      </c>
      <c r="C70" s="16">
        <v>73403</v>
      </c>
      <c r="D70" s="16">
        <v>72931</v>
      </c>
      <c r="E70" s="16">
        <v>74738</v>
      </c>
      <c r="F70" s="16">
        <v>67987</v>
      </c>
      <c r="G70" s="16">
        <v>68931</v>
      </c>
      <c r="H70" s="16">
        <v>68580</v>
      </c>
      <c r="I70" s="16">
        <v>69863</v>
      </c>
      <c r="J70" s="16">
        <v>68802</v>
      </c>
      <c r="K70" s="16">
        <v>69102</v>
      </c>
      <c r="L70" s="16">
        <v>69259</v>
      </c>
      <c r="M70" s="50">
        <v>68617</v>
      </c>
      <c r="N70" s="18">
        <f t="shared" si="1"/>
        <v>70614.75</v>
      </c>
    </row>
    <row r="71" spans="1:14" ht="12" customHeight="1">
      <c r="A71" s="10" t="str">
        <f>'Pregnant Women Participating'!A71</f>
        <v>Missouri</v>
      </c>
      <c r="B71" s="18">
        <v>144059</v>
      </c>
      <c r="C71" s="16">
        <v>143465</v>
      </c>
      <c r="D71" s="16">
        <v>140569</v>
      </c>
      <c r="E71" s="16">
        <v>144689</v>
      </c>
      <c r="F71" s="16">
        <v>138617</v>
      </c>
      <c r="G71" s="16">
        <v>138688</v>
      </c>
      <c r="H71" s="16">
        <v>139128</v>
      </c>
      <c r="I71" s="16">
        <v>139991</v>
      </c>
      <c r="J71" s="16">
        <v>138793</v>
      </c>
      <c r="K71" s="16">
        <v>139713</v>
      </c>
      <c r="L71" s="16">
        <v>141083</v>
      </c>
      <c r="M71" s="50">
        <v>141054</v>
      </c>
      <c r="N71" s="18">
        <f t="shared" si="1"/>
        <v>140820.75</v>
      </c>
    </row>
    <row r="72" spans="1:14" ht="12" customHeight="1">
      <c r="A72" s="10" t="str">
        <f>'Pregnant Women Participating'!A72</f>
        <v>Montana</v>
      </c>
      <c r="B72" s="18">
        <v>20517</v>
      </c>
      <c r="C72" s="16">
        <v>20184</v>
      </c>
      <c r="D72" s="16">
        <v>19698</v>
      </c>
      <c r="E72" s="16">
        <v>19989</v>
      </c>
      <c r="F72" s="16">
        <v>19560</v>
      </c>
      <c r="G72" s="16">
        <v>19367</v>
      </c>
      <c r="H72" s="16">
        <v>19550</v>
      </c>
      <c r="I72" s="16">
        <v>19856</v>
      </c>
      <c r="J72" s="16">
        <v>19777</v>
      </c>
      <c r="K72" s="16">
        <v>19898</v>
      </c>
      <c r="L72" s="16">
        <v>19966</v>
      </c>
      <c r="M72" s="50">
        <v>19819</v>
      </c>
      <c r="N72" s="18">
        <f t="shared" si="1"/>
        <v>19848.416666666668</v>
      </c>
    </row>
    <row r="73" spans="1:14" ht="12" customHeight="1">
      <c r="A73" s="10" t="str">
        <f>'Pregnant Women Participating'!A73</f>
        <v>Nebraska</v>
      </c>
      <c r="B73" s="18">
        <v>40008</v>
      </c>
      <c r="C73" s="16">
        <v>40245</v>
      </c>
      <c r="D73" s="16">
        <v>38159</v>
      </c>
      <c r="E73" s="16">
        <v>40013</v>
      </c>
      <c r="F73" s="16">
        <v>38597</v>
      </c>
      <c r="G73" s="16">
        <v>38493</v>
      </c>
      <c r="H73" s="16">
        <v>39240</v>
      </c>
      <c r="I73" s="16">
        <v>39819</v>
      </c>
      <c r="J73" s="16">
        <v>39528</v>
      </c>
      <c r="K73" s="16">
        <v>39842</v>
      </c>
      <c r="L73" s="16">
        <v>40513</v>
      </c>
      <c r="M73" s="50">
        <v>39486</v>
      </c>
      <c r="N73" s="18">
        <f t="shared" si="1"/>
        <v>39495.25</v>
      </c>
    </row>
    <row r="74" spans="1:14" ht="12" customHeight="1">
      <c r="A74" s="10" t="str">
        <f>'Pregnant Women Participating'!A74</f>
        <v>North Dakota</v>
      </c>
      <c r="B74" s="18">
        <v>12791</v>
      </c>
      <c r="C74" s="16">
        <v>12423</v>
      </c>
      <c r="D74" s="16">
        <v>11784</v>
      </c>
      <c r="E74" s="16">
        <v>12410</v>
      </c>
      <c r="F74" s="16">
        <v>12030</v>
      </c>
      <c r="G74" s="16">
        <v>11668</v>
      </c>
      <c r="H74" s="16">
        <v>12201</v>
      </c>
      <c r="I74" s="16">
        <v>12017</v>
      </c>
      <c r="J74" s="16">
        <v>11931</v>
      </c>
      <c r="K74" s="16">
        <v>12160</v>
      </c>
      <c r="L74" s="16">
        <v>12102</v>
      </c>
      <c r="M74" s="50">
        <v>12131</v>
      </c>
      <c r="N74" s="18">
        <f t="shared" si="1"/>
        <v>12137.333333333334</v>
      </c>
    </row>
    <row r="75" spans="1:14" ht="12" customHeight="1">
      <c r="A75" s="10" t="str">
        <f>'Pregnant Women Participating'!A75</f>
        <v>South Dakota</v>
      </c>
      <c r="B75" s="18">
        <v>19750</v>
      </c>
      <c r="C75" s="16">
        <v>19526</v>
      </c>
      <c r="D75" s="16">
        <v>18778</v>
      </c>
      <c r="E75" s="16">
        <v>19033</v>
      </c>
      <c r="F75" s="16">
        <v>18186</v>
      </c>
      <c r="G75" s="16">
        <v>18004</v>
      </c>
      <c r="H75" s="16">
        <v>17754</v>
      </c>
      <c r="I75" s="16">
        <v>18148</v>
      </c>
      <c r="J75" s="16">
        <v>17964</v>
      </c>
      <c r="K75" s="16">
        <v>18117</v>
      </c>
      <c r="L75" s="16">
        <v>17919</v>
      </c>
      <c r="M75" s="50">
        <v>17498</v>
      </c>
      <c r="N75" s="18">
        <f t="shared" si="1"/>
        <v>18389.75</v>
      </c>
    </row>
    <row r="76" spans="1:14" ht="12" customHeight="1">
      <c r="A76" s="10" t="str">
        <f>'Pregnant Women Participating'!A76</f>
        <v>Utah</v>
      </c>
      <c r="B76" s="18">
        <v>68903</v>
      </c>
      <c r="C76" s="16">
        <v>68662</v>
      </c>
      <c r="D76" s="16">
        <v>67565</v>
      </c>
      <c r="E76" s="16">
        <v>67739</v>
      </c>
      <c r="F76" s="16">
        <v>67082</v>
      </c>
      <c r="G76" s="16">
        <v>66926</v>
      </c>
      <c r="H76" s="16">
        <v>66596</v>
      </c>
      <c r="I76" s="16">
        <v>66545</v>
      </c>
      <c r="J76" s="16">
        <v>65626</v>
      </c>
      <c r="K76" s="16">
        <v>64908</v>
      </c>
      <c r="L76" s="16">
        <v>65129</v>
      </c>
      <c r="M76" s="50">
        <v>65029</v>
      </c>
      <c r="N76" s="18">
        <f t="shared" si="1"/>
        <v>66725.83333333333</v>
      </c>
    </row>
    <row r="77" spans="1:14" ht="12" customHeight="1">
      <c r="A77" s="10" t="str">
        <f>'Pregnant Women Participating'!A77</f>
        <v>Wyoming</v>
      </c>
      <c r="B77" s="18">
        <v>11521</v>
      </c>
      <c r="C77" s="16">
        <v>10983</v>
      </c>
      <c r="D77" s="16">
        <v>11188</v>
      </c>
      <c r="E77" s="16">
        <v>11361</v>
      </c>
      <c r="F77" s="16">
        <v>11030</v>
      </c>
      <c r="G77" s="16">
        <v>11226</v>
      </c>
      <c r="H77" s="16">
        <v>11178</v>
      </c>
      <c r="I77" s="16">
        <v>11197</v>
      </c>
      <c r="J77" s="16">
        <v>11252</v>
      </c>
      <c r="K77" s="16">
        <v>11378</v>
      </c>
      <c r="L77" s="16">
        <v>11360</v>
      </c>
      <c r="M77" s="50">
        <v>11392</v>
      </c>
      <c r="N77" s="18">
        <f t="shared" si="1"/>
        <v>11255.5</v>
      </c>
    </row>
    <row r="78" spans="1:14" ht="12" customHeight="1">
      <c r="A78" s="10" t="str">
        <f>'Pregnant Women Participating'!A78</f>
        <v>Ute Mountain Ute Tribe, CO</v>
      </c>
      <c r="B78" s="18">
        <v>160</v>
      </c>
      <c r="C78" s="16">
        <v>172</v>
      </c>
      <c r="D78" s="16">
        <v>164</v>
      </c>
      <c r="E78" s="16">
        <v>169</v>
      </c>
      <c r="F78" s="16">
        <v>168</v>
      </c>
      <c r="G78" s="16">
        <v>179</v>
      </c>
      <c r="H78" s="16">
        <v>177</v>
      </c>
      <c r="I78" s="16">
        <v>194</v>
      </c>
      <c r="J78" s="16">
        <v>208</v>
      </c>
      <c r="K78" s="16">
        <v>213</v>
      </c>
      <c r="L78" s="16">
        <v>226</v>
      </c>
      <c r="M78" s="50">
        <v>221</v>
      </c>
      <c r="N78" s="18">
        <f t="shared" si="1"/>
        <v>187.58333333333334</v>
      </c>
    </row>
    <row r="79" spans="1:14" ht="12" customHeight="1">
      <c r="A79" s="10" t="str">
        <f>'Pregnant Women Participating'!A79</f>
        <v>Omaha Sioux, NE</v>
      </c>
      <c r="B79" s="18">
        <v>312</v>
      </c>
      <c r="C79" s="16">
        <v>293</v>
      </c>
      <c r="D79" s="16">
        <v>283</v>
      </c>
      <c r="E79" s="16">
        <v>300</v>
      </c>
      <c r="F79" s="16">
        <v>313</v>
      </c>
      <c r="G79" s="16">
        <v>297</v>
      </c>
      <c r="H79" s="16">
        <v>311</v>
      </c>
      <c r="I79" s="16">
        <v>303</v>
      </c>
      <c r="J79" s="16">
        <v>306</v>
      </c>
      <c r="K79" s="16">
        <v>316</v>
      </c>
      <c r="L79" s="16">
        <v>310</v>
      </c>
      <c r="M79" s="50">
        <v>322</v>
      </c>
      <c r="N79" s="18">
        <f t="shared" si="1"/>
        <v>305.5</v>
      </c>
    </row>
    <row r="80" spans="1:14" ht="12" customHeight="1">
      <c r="A80" s="10" t="str">
        <f>'Pregnant Women Participating'!A80</f>
        <v>Santee Sioux, NE</v>
      </c>
      <c r="B80" s="18">
        <v>127</v>
      </c>
      <c r="C80" s="16">
        <v>130</v>
      </c>
      <c r="D80" s="16">
        <v>132</v>
      </c>
      <c r="E80" s="16">
        <v>118</v>
      </c>
      <c r="F80" s="16">
        <v>120</v>
      </c>
      <c r="G80" s="16">
        <v>130</v>
      </c>
      <c r="H80" s="16">
        <v>133</v>
      </c>
      <c r="I80" s="16">
        <v>134</v>
      </c>
      <c r="J80" s="16">
        <v>143</v>
      </c>
      <c r="K80" s="16">
        <v>138</v>
      </c>
      <c r="L80" s="16">
        <v>136</v>
      </c>
      <c r="M80" s="50">
        <v>115</v>
      </c>
      <c r="N80" s="18">
        <f t="shared" si="1"/>
        <v>129.66666666666666</v>
      </c>
    </row>
    <row r="81" spans="1:14" ht="12" customHeight="1">
      <c r="A81" s="10" t="str">
        <f>'Pregnant Women Participating'!A81</f>
        <v>Winnebago Tribe, NE</v>
      </c>
      <c r="B81" s="18">
        <v>205</v>
      </c>
      <c r="C81" s="16">
        <v>197</v>
      </c>
      <c r="D81" s="16">
        <v>216</v>
      </c>
      <c r="E81" s="16">
        <v>222</v>
      </c>
      <c r="F81" s="16">
        <v>213</v>
      </c>
      <c r="G81" s="16">
        <v>186</v>
      </c>
      <c r="H81" s="16">
        <v>221</v>
      </c>
      <c r="I81" s="16">
        <v>235</v>
      </c>
      <c r="J81" s="16">
        <v>231</v>
      </c>
      <c r="K81" s="16">
        <v>232</v>
      </c>
      <c r="L81" s="16">
        <v>253</v>
      </c>
      <c r="M81" s="50">
        <v>239</v>
      </c>
      <c r="N81" s="18">
        <f t="shared" si="1"/>
        <v>220.83333333333334</v>
      </c>
    </row>
    <row r="82" spans="1:14" ht="12" customHeight="1">
      <c r="A82" s="10" t="str">
        <f>'Pregnant Women Participating'!A82</f>
        <v>Standing Rock Sioux Tribe, ND</v>
      </c>
      <c r="B82" s="18">
        <v>905</v>
      </c>
      <c r="C82" s="16">
        <v>873</v>
      </c>
      <c r="D82" s="16">
        <v>854</v>
      </c>
      <c r="E82" s="16">
        <v>852</v>
      </c>
      <c r="F82" s="16">
        <v>808</v>
      </c>
      <c r="G82" s="16">
        <v>792</v>
      </c>
      <c r="H82" s="16">
        <v>827</v>
      </c>
      <c r="I82" s="16">
        <v>853</v>
      </c>
      <c r="J82" s="16">
        <v>859</v>
      </c>
      <c r="K82" s="16">
        <v>855</v>
      </c>
      <c r="L82" s="16">
        <v>825</v>
      </c>
      <c r="M82" s="50">
        <v>827</v>
      </c>
      <c r="N82" s="18">
        <f t="shared" si="1"/>
        <v>844.1666666666666</v>
      </c>
    </row>
    <row r="83" spans="1:14" ht="12" customHeight="1">
      <c r="A83" s="10" t="str">
        <f>'Pregnant Women Participating'!A83</f>
        <v>Three Affiliated Tribes, ND</v>
      </c>
      <c r="B83" s="18">
        <v>321</v>
      </c>
      <c r="C83" s="16">
        <v>313</v>
      </c>
      <c r="D83" s="16">
        <v>315</v>
      </c>
      <c r="E83" s="16">
        <v>307</v>
      </c>
      <c r="F83" s="16">
        <v>290</v>
      </c>
      <c r="G83" s="16">
        <v>285</v>
      </c>
      <c r="H83" s="16">
        <v>268</v>
      </c>
      <c r="I83" s="16">
        <v>283</v>
      </c>
      <c r="J83" s="16">
        <v>274</v>
      </c>
      <c r="K83" s="16">
        <v>273</v>
      </c>
      <c r="L83" s="16">
        <v>279</v>
      </c>
      <c r="M83" s="50">
        <v>295</v>
      </c>
      <c r="N83" s="18">
        <f t="shared" si="1"/>
        <v>291.9166666666667</v>
      </c>
    </row>
    <row r="84" spans="1:14" ht="12" customHeight="1">
      <c r="A84" s="10" t="str">
        <f>'Pregnant Women Participating'!A84</f>
        <v>Cheyenne River Sioux, SD</v>
      </c>
      <c r="B84" s="18">
        <v>738</v>
      </c>
      <c r="C84" s="16">
        <v>730</v>
      </c>
      <c r="D84" s="16">
        <v>699</v>
      </c>
      <c r="E84" s="16">
        <v>715</v>
      </c>
      <c r="F84" s="16">
        <v>666</v>
      </c>
      <c r="G84" s="16">
        <v>714</v>
      </c>
      <c r="H84" s="16">
        <v>692</v>
      </c>
      <c r="I84" s="16">
        <v>702</v>
      </c>
      <c r="J84" s="16">
        <v>713</v>
      </c>
      <c r="K84" s="16">
        <v>691</v>
      </c>
      <c r="L84" s="16">
        <v>655</v>
      </c>
      <c r="M84" s="50">
        <v>716</v>
      </c>
      <c r="N84" s="18">
        <f t="shared" si="1"/>
        <v>702.5833333333334</v>
      </c>
    </row>
    <row r="85" spans="1:14" ht="12" customHeight="1">
      <c r="A85" s="10" t="str">
        <f>'Pregnant Women Participating'!A85</f>
        <v>Rosebud Sioux, SD</v>
      </c>
      <c r="B85" s="18">
        <v>1370</v>
      </c>
      <c r="C85" s="16">
        <v>1381</v>
      </c>
      <c r="D85" s="16">
        <v>1328</v>
      </c>
      <c r="E85" s="16">
        <v>1348</v>
      </c>
      <c r="F85" s="16">
        <v>1324</v>
      </c>
      <c r="G85" s="16">
        <v>1334</v>
      </c>
      <c r="H85" s="16">
        <v>1308</v>
      </c>
      <c r="I85" s="16">
        <v>1335</v>
      </c>
      <c r="J85" s="16">
        <v>1322</v>
      </c>
      <c r="K85" s="16">
        <v>1342</v>
      </c>
      <c r="L85" s="16">
        <v>1323</v>
      </c>
      <c r="M85" s="50">
        <v>1337</v>
      </c>
      <c r="N85" s="18">
        <f t="shared" si="1"/>
        <v>1337.6666666666667</v>
      </c>
    </row>
    <row r="86" spans="1:14" ht="12" customHeight="1">
      <c r="A86" s="10" t="str">
        <f>'Pregnant Women Participating'!A86</f>
        <v>Northern Arapahoe, WY</v>
      </c>
      <c r="B86" s="18">
        <v>588</v>
      </c>
      <c r="C86" s="16">
        <v>570</v>
      </c>
      <c r="D86" s="16">
        <v>576</v>
      </c>
      <c r="E86" s="16">
        <v>574</v>
      </c>
      <c r="F86" s="16">
        <v>523</v>
      </c>
      <c r="G86" s="16">
        <v>539</v>
      </c>
      <c r="H86" s="16">
        <v>529</v>
      </c>
      <c r="I86" s="16">
        <v>513</v>
      </c>
      <c r="J86" s="16">
        <v>498</v>
      </c>
      <c r="K86" s="16">
        <v>503</v>
      </c>
      <c r="L86" s="16">
        <v>512</v>
      </c>
      <c r="M86" s="50">
        <v>493</v>
      </c>
      <c r="N86" s="18">
        <f t="shared" si="1"/>
        <v>534.8333333333334</v>
      </c>
    </row>
    <row r="87" spans="1:14" ht="12" customHeight="1">
      <c r="A87" s="10" t="str">
        <f>'Pregnant Women Participating'!A87</f>
        <v>Shoshone Tribe, WY</v>
      </c>
      <c r="B87" s="18">
        <v>188</v>
      </c>
      <c r="C87" s="16">
        <v>182</v>
      </c>
      <c r="D87" s="16">
        <v>195</v>
      </c>
      <c r="E87" s="16">
        <v>201</v>
      </c>
      <c r="F87" s="16">
        <v>219</v>
      </c>
      <c r="G87" s="16">
        <v>211</v>
      </c>
      <c r="H87" s="16">
        <v>205</v>
      </c>
      <c r="I87" s="16">
        <v>187</v>
      </c>
      <c r="J87" s="16">
        <v>191</v>
      </c>
      <c r="K87" s="16">
        <v>171</v>
      </c>
      <c r="L87" s="16">
        <v>175</v>
      </c>
      <c r="M87" s="50">
        <v>153</v>
      </c>
      <c r="N87" s="18">
        <f t="shared" si="1"/>
        <v>189.83333333333334</v>
      </c>
    </row>
    <row r="88" spans="1:14" s="23" customFormat="1" ht="24.75" customHeight="1">
      <c r="A88" s="19" t="str">
        <f>'Pregnant Women Participating'!A88</f>
        <v>Mountain Plains</v>
      </c>
      <c r="B88" s="21">
        <v>566819</v>
      </c>
      <c r="C88" s="20">
        <v>560605</v>
      </c>
      <c r="D88" s="20">
        <v>548729</v>
      </c>
      <c r="E88" s="20">
        <v>559513</v>
      </c>
      <c r="F88" s="20">
        <v>540149</v>
      </c>
      <c r="G88" s="20">
        <v>540077</v>
      </c>
      <c r="H88" s="20">
        <v>539533</v>
      </c>
      <c r="I88" s="20">
        <v>543517</v>
      </c>
      <c r="J88" s="20">
        <v>538789</v>
      </c>
      <c r="K88" s="20">
        <v>539402</v>
      </c>
      <c r="L88" s="20">
        <v>542417</v>
      </c>
      <c r="M88" s="49">
        <v>539579</v>
      </c>
      <c r="N88" s="21">
        <f t="shared" si="1"/>
        <v>546594.0833333334</v>
      </c>
    </row>
    <row r="89" spans="1:14" ht="12" customHeight="1">
      <c r="A89" s="11" t="str">
        <f>'Pregnant Women Participating'!A89</f>
        <v>Alaska</v>
      </c>
      <c r="B89" s="18">
        <v>24674</v>
      </c>
      <c r="C89" s="16">
        <v>24118</v>
      </c>
      <c r="D89" s="16">
        <v>23114</v>
      </c>
      <c r="E89" s="16">
        <v>23286</v>
      </c>
      <c r="F89" s="16">
        <v>22977</v>
      </c>
      <c r="G89" s="16">
        <v>23063</v>
      </c>
      <c r="H89" s="16">
        <v>23160</v>
      </c>
      <c r="I89" s="16">
        <v>23431</v>
      </c>
      <c r="J89" s="16">
        <v>23312</v>
      </c>
      <c r="K89" s="16">
        <v>22874</v>
      </c>
      <c r="L89" s="16">
        <v>20049</v>
      </c>
      <c r="M89" s="50">
        <v>22598</v>
      </c>
      <c r="N89" s="18">
        <f t="shared" si="1"/>
        <v>23054.666666666668</v>
      </c>
    </row>
    <row r="90" spans="1:14" ht="12" customHeight="1">
      <c r="A90" s="11" t="str">
        <f>'Pregnant Women Participating'!A90</f>
        <v>American Samoa</v>
      </c>
      <c r="B90" s="18">
        <v>6531</v>
      </c>
      <c r="C90" s="16">
        <v>6562</v>
      </c>
      <c r="D90" s="16">
        <v>6504</v>
      </c>
      <c r="E90" s="16">
        <v>6542</v>
      </c>
      <c r="F90" s="16">
        <v>6531</v>
      </c>
      <c r="G90" s="16">
        <v>6556</v>
      </c>
      <c r="H90" s="16">
        <v>6619</v>
      </c>
      <c r="I90" s="16">
        <v>6555</v>
      </c>
      <c r="J90" s="16">
        <v>6530</v>
      </c>
      <c r="K90" s="16">
        <v>6609</v>
      </c>
      <c r="L90" s="16">
        <v>6541</v>
      </c>
      <c r="M90" s="50">
        <v>6527</v>
      </c>
      <c r="N90" s="18">
        <f t="shared" si="1"/>
        <v>6550.583333333333</v>
      </c>
    </row>
    <row r="91" spans="1:14" ht="12" customHeight="1">
      <c r="A91" s="11" t="str">
        <f>'Pregnant Women Participating'!A91</f>
        <v>Arizona</v>
      </c>
      <c r="B91" s="18">
        <v>172722</v>
      </c>
      <c r="C91" s="16">
        <v>166100</v>
      </c>
      <c r="D91" s="16">
        <v>160198</v>
      </c>
      <c r="E91" s="16">
        <v>162883</v>
      </c>
      <c r="F91" s="16">
        <v>157667</v>
      </c>
      <c r="G91" s="16">
        <v>157822</v>
      </c>
      <c r="H91" s="16">
        <v>158122</v>
      </c>
      <c r="I91" s="16">
        <v>160119</v>
      </c>
      <c r="J91" s="16">
        <v>160597</v>
      </c>
      <c r="K91" s="16">
        <v>161608</v>
      </c>
      <c r="L91" s="16">
        <v>162868</v>
      </c>
      <c r="M91" s="50">
        <v>160267</v>
      </c>
      <c r="N91" s="18">
        <f t="shared" si="1"/>
        <v>161747.75</v>
      </c>
    </row>
    <row r="92" spans="1:14" ht="12" customHeight="1">
      <c r="A92" s="11" t="str">
        <f>'Pregnant Women Participating'!A92</f>
        <v>California</v>
      </c>
      <c r="B92" s="18">
        <v>1469413</v>
      </c>
      <c r="C92" s="16">
        <v>1451524</v>
      </c>
      <c r="D92" s="16">
        <v>1408347</v>
      </c>
      <c r="E92" s="16">
        <v>1452200</v>
      </c>
      <c r="F92" s="16">
        <v>1425572</v>
      </c>
      <c r="G92" s="16">
        <v>1419753</v>
      </c>
      <c r="H92" s="16">
        <v>1435928</v>
      </c>
      <c r="I92" s="16">
        <v>1437342</v>
      </c>
      <c r="J92" s="16">
        <v>1415692</v>
      </c>
      <c r="K92" s="16">
        <v>1430923</v>
      </c>
      <c r="L92" s="16">
        <v>1431365</v>
      </c>
      <c r="M92" s="50">
        <v>1404518</v>
      </c>
      <c r="N92" s="18">
        <f t="shared" si="1"/>
        <v>1431881.4166666667</v>
      </c>
    </row>
    <row r="93" spans="1:14" ht="12" customHeight="1">
      <c r="A93" s="11" t="str">
        <f>'Pregnant Women Participating'!A93</f>
        <v>Guam</v>
      </c>
      <c r="B93" s="18">
        <v>7561</v>
      </c>
      <c r="C93" s="16">
        <v>7442</v>
      </c>
      <c r="D93" s="16">
        <v>7382</v>
      </c>
      <c r="E93" s="16">
        <v>7564</v>
      </c>
      <c r="F93" s="16">
        <v>7496</v>
      </c>
      <c r="G93" s="16">
        <v>7589</v>
      </c>
      <c r="H93" s="16">
        <v>7482</v>
      </c>
      <c r="I93" s="16">
        <v>7437</v>
      </c>
      <c r="J93" s="16">
        <v>7445</v>
      </c>
      <c r="K93" s="16">
        <v>7504</v>
      </c>
      <c r="L93" s="16">
        <v>7558</v>
      </c>
      <c r="M93" s="50">
        <v>7493</v>
      </c>
      <c r="N93" s="18">
        <f t="shared" si="1"/>
        <v>7496.083333333333</v>
      </c>
    </row>
    <row r="94" spans="1:14" ht="12" customHeight="1">
      <c r="A94" s="11" t="str">
        <f>'Pregnant Women Participating'!A94</f>
        <v>Hawaii</v>
      </c>
      <c r="B94" s="18">
        <v>37757</v>
      </c>
      <c r="C94" s="16">
        <v>37123</v>
      </c>
      <c r="D94" s="16">
        <v>35797</v>
      </c>
      <c r="E94" s="16">
        <v>36725</v>
      </c>
      <c r="F94" s="16">
        <v>35680</v>
      </c>
      <c r="G94" s="16">
        <v>35051</v>
      </c>
      <c r="H94" s="16">
        <v>36129</v>
      </c>
      <c r="I94" s="16">
        <v>36528</v>
      </c>
      <c r="J94" s="16">
        <v>35952</v>
      </c>
      <c r="K94" s="16">
        <v>36623</v>
      </c>
      <c r="L94" s="16">
        <v>36796</v>
      </c>
      <c r="M94" s="50">
        <v>36280</v>
      </c>
      <c r="N94" s="18">
        <f t="shared" si="1"/>
        <v>36370.083333333336</v>
      </c>
    </row>
    <row r="95" spans="1:14" ht="12" customHeight="1">
      <c r="A95" s="11" t="str">
        <f>'Pregnant Women Participating'!A95</f>
        <v>Idaho</v>
      </c>
      <c r="B95" s="18">
        <v>44798</v>
      </c>
      <c r="C95" s="16">
        <v>44472</v>
      </c>
      <c r="D95" s="16">
        <v>43716</v>
      </c>
      <c r="E95" s="16">
        <v>43941</v>
      </c>
      <c r="F95" s="16">
        <v>43434</v>
      </c>
      <c r="G95" s="16">
        <v>43188</v>
      </c>
      <c r="H95" s="16">
        <v>43283</v>
      </c>
      <c r="I95" s="16">
        <v>42789</v>
      </c>
      <c r="J95" s="16">
        <v>42587</v>
      </c>
      <c r="K95" s="16">
        <v>42403</v>
      </c>
      <c r="L95" s="16">
        <v>42597</v>
      </c>
      <c r="M95" s="50">
        <v>42292</v>
      </c>
      <c r="N95" s="18">
        <f t="shared" si="1"/>
        <v>43291.666666666664</v>
      </c>
    </row>
    <row r="96" spans="1:14" ht="12" customHeight="1">
      <c r="A96" s="11" t="str">
        <f>'Pregnant Women Participating'!A96</f>
        <v>Nevada</v>
      </c>
      <c r="B96" s="18">
        <v>74425</v>
      </c>
      <c r="C96" s="16">
        <v>73728</v>
      </c>
      <c r="D96" s="16">
        <v>73135</v>
      </c>
      <c r="E96" s="16">
        <v>74129</v>
      </c>
      <c r="F96" s="16">
        <v>73329</v>
      </c>
      <c r="G96" s="16">
        <v>73243</v>
      </c>
      <c r="H96" s="16">
        <v>73374</v>
      </c>
      <c r="I96" s="16">
        <v>73923</v>
      </c>
      <c r="J96" s="16">
        <v>73479</v>
      </c>
      <c r="K96" s="16">
        <v>73701</v>
      </c>
      <c r="L96" s="16">
        <v>74156</v>
      </c>
      <c r="M96" s="50">
        <v>74324</v>
      </c>
      <c r="N96" s="18">
        <f t="shared" si="1"/>
        <v>73745.5</v>
      </c>
    </row>
    <row r="97" spans="1:14" ht="12" customHeight="1">
      <c r="A97" s="11" t="str">
        <f>'Pregnant Women Participating'!A97</f>
        <v>Oregon</v>
      </c>
      <c r="B97" s="18">
        <v>111110</v>
      </c>
      <c r="C97" s="16">
        <v>109972</v>
      </c>
      <c r="D97" s="16">
        <v>107966</v>
      </c>
      <c r="E97" s="16">
        <v>108806</v>
      </c>
      <c r="F97" s="16">
        <v>107970</v>
      </c>
      <c r="G97" s="16">
        <v>107395</v>
      </c>
      <c r="H97" s="16">
        <v>107302</v>
      </c>
      <c r="I97" s="16">
        <v>107605</v>
      </c>
      <c r="J97" s="16">
        <v>107068</v>
      </c>
      <c r="K97" s="16">
        <v>106630</v>
      </c>
      <c r="L97" s="16">
        <v>106394</v>
      </c>
      <c r="M97" s="50">
        <v>106087</v>
      </c>
      <c r="N97" s="18">
        <f t="shared" si="1"/>
        <v>107858.75</v>
      </c>
    </row>
    <row r="98" spans="1:14" ht="12" customHeight="1">
      <c r="A98" s="11" t="str">
        <f>'Pregnant Women Participating'!A98</f>
        <v>Washington</v>
      </c>
      <c r="B98" s="18">
        <v>197238</v>
      </c>
      <c r="C98" s="16">
        <v>194813</v>
      </c>
      <c r="D98" s="16">
        <v>194537</v>
      </c>
      <c r="E98" s="16">
        <v>193695</v>
      </c>
      <c r="F98" s="16">
        <v>190178</v>
      </c>
      <c r="G98" s="16">
        <v>189568</v>
      </c>
      <c r="H98" s="16">
        <v>189873</v>
      </c>
      <c r="I98" s="16">
        <v>191911</v>
      </c>
      <c r="J98" s="16">
        <v>188870</v>
      </c>
      <c r="K98" s="16">
        <v>190612</v>
      </c>
      <c r="L98" s="16">
        <v>190647</v>
      </c>
      <c r="M98" s="50">
        <v>189097</v>
      </c>
      <c r="N98" s="18">
        <f t="shared" si="1"/>
        <v>191753.25</v>
      </c>
    </row>
    <row r="99" spans="1:14" ht="12" customHeight="1">
      <c r="A99" s="11" t="str">
        <f>'Pregnant Women Participating'!A99</f>
        <v>Northern Marianas</v>
      </c>
      <c r="B99" s="18">
        <v>4366</v>
      </c>
      <c r="C99" s="16">
        <v>4265</v>
      </c>
      <c r="D99" s="16">
        <v>4221</v>
      </c>
      <c r="E99" s="16">
        <v>4224</v>
      </c>
      <c r="F99" s="16">
        <v>4135</v>
      </c>
      <c r="G99" s="16">
        <v>4185</v>
      </c>
      <c r="H99" s="16">
        <v>4102</v>
      </c>
      <c r="I99" s="16">
        <v>4172</v>
      </c>
      <c r="J99" s="16">
        <v>4175</v>
      </c>
      <c r="K99" s="16">
        <v>4138</v>
      </c>
      <c r="L99" s="16">
        <v>4134</v>
      </c>
      <c r="M99" s="50">
        <v>4027</v>
      </c>
      <c r="N99" s="18">
        <f t="shared" si="1"/>
        <v>4178.666666666667</v>
      </c>
    </row>
    <row r="100" spans="1:14" ht="12" customHeight="1">
      <c r="A100" s="11" t="str">
        <f>'Pregnant Women Participating'!A100</f>
        <v>Inter-Tribal Council, AZ</v>
      </c>
      <c r="B100" s="18">
        <v>10728</v>
      </c>
      <c r="C100" s="16">
        <v>10709</v>
      </c>
      <c r="D100" s="16">
        <v>10100</v>
      </c>
      <c r="E100" s="16">
        <v>10477</v>
      </c>
      <c r="F100" s="16">
        <v>9639</v>
      </c>
      <c r="G100" s="16">
        <v>9669</v>
      </c>
      <c r="H100" s="16">
        <v>9778</v>
      </c>
      <c r="I100" s="16">
        <v>9834</v>
      </c>
      <c r="J100" s="16">
        <v>10016</v>
      </c>
      <c r="K100" s="16">
        <v>10331</v>
      </c>
      <c r="L100" s="16">
        <v>10313</v>
      </c>
      <c r="M100" s="50">
        <v>9884</v>
      </c>
      <c r="N100" s="18">
        <f t="shared" si="1"/>
        <v>10123.166666666666</v>
      </c>
    </row>
    <row r="101" spans="1:14" ht="12" customHeight="1">
      <c r="A101" s="11" t="str">
        <f>'Pregnant Women Participating'!A101</f>
        <v>Navajo Nation, AZ</v>
      </c>
      <c r="B101" s="18">
        <v>11181</v>
      </c>
      <c r="C101" s="16">
        <v>10907</v>
      </c>
      <c r="D101" s="16">
        <v>10585</v>
      </c>
      <c r="E101" s="16">
        <v>10992</v>
      </c>
      <c r="F101" s="16">
        <v>10310</v>
      </c>
      <c r="G101" s="16">
        <v>10641</v>
      </c>
      <c r="H101" s="16">
        <v>10623</v>
      </c>
      <c r="I101" s="16">
        <v>10627</v>
      </c>
      <c r="J101" s="16">
        <v>10356</v>
      </c>
      <c r="K101" s="16">
        <v>10509</v>
      </c>
      <c r="L101" s="16">
        <v>10652</v>
      </c>
      <c r="M101" s="50">
        <v>10175</v>
      </c>
      <c r="N101" s="18">
        <f t="shared" si="1"/>
        <v>10629.833333333334</v>
      </c>
    </row>
    <row r="102" spans="1:14" ht="12" customHeight="1">
      <c r="A102" s="11" t="str">
        <f>'Pregnant Women Participating'!A102</f>
        <v>Inter-Tribal Council, NV</v>
      </c>
      <c r="B102" s="18">
        <v>1301</v>
      </c>
      <c r="C102" s="16">
        <v>1252</v>
      </c>
      <c r="D102" s="16">
        <v>1230</v>
      </c>
      <c r="E102" s="16">
        <v>1217</v>
      </c>
      <c r="F102" s="16">
        <v>1224</v>
      </c>
      <c r="G102" s="16">
        <v>1259</v>
      </c>
      <c r="H102" s="16">
        <v>1262</v>
      </c>
      <c r="I102" s="16">
        <v>1268</v>
      </c>
      <c r="J102" s="16">
        <v>1240</v>
      </c>
      <c r="K102" s="16">
        <v>1262</v>
      </c>
      <c r="L102" s="16">
        <v>1319</v>
      </c>
      <c r="M102" s="50">
        <v>1355</v>
      </c>
      <c r="N102" s="18">
        <f t="shared" si="1"/>
        <v>1265.75</v>
      </c>
    </row>
    <row r="103" spans="1:14" s="23" customFormat="1" ht="24.75" customHeight="1">
      <c r="A103" s="19" t="str">
        <f>'Pregnant Women Participating'!A103</f>
        <v>Western Region</v>
      </c>
      <c r="B103" s="21">
        <v>2173805</v>
      </c>
      <c r="C103" s="20">
        <v>2142987</v>
      </c>
      <c r="D103" s="20">
        <v>2086832</v>
      </c>
      <c r="E103" s="20">
        <v>2136681</v>
      </c>
      <c r="F103" s="20">
        <v>2096142</v>
      </c>
      <c r="G103" s="20">
        <v>2088982</v>
      </c>
      <c r="H103" s="20">
        <v>2107037</v>
      </c>
      <c r="I103" s="20">
        <v>2113541</v>
      </c>
      <c r="J103" s="20">
        <v>2087319</v>
      </c>
      <c r="K103" s="20">
        <v>2105727</v>
      </c>
      <c r="L103" s="20">
        <v>2105389</v>
      </c>
      <c r="M103" s="49">
        <v>2074924</v>
      </c>
      <c r="N103" s="21">
        <f t="shared" si="1"/>
        <v>2109947.1666666665</v>
      </c>
    </row>
    <row r="104" spans="1:14" s="31" customFormat="1" ht="16.5" customHeight="1" thickBot="1">
      <c r="A104" s="28" t="str">
        <f>'Pregnant Women Participating'!A104</f>
        <v>TOTAL</v>
      </c>
      <c r="B104" s="29">
        <v>8915028</v>
      </c>
      <c r="C104" s="30">
        <v>8801678</v>
      </c>
      <c r="D104" s="30">
        <v>8595807</v>
      </c>
      <c r="E104" s="30">
        <v>8751866</v>
      </c>
      <c r="F104" s="30">
        <v>8614257</v>
      </c>
      <c r="G104" s="30">
        <v>8575710</v>
      </c>
      <c r="H104" s="30">
        <v>8604522</v>
      </c>
      <c r="I104" s="30">
        <v>8643912</v>
      </c>
      <c r="J104" s="30">
        <v>8590552</v>
      </c>
      <c r="K104" s="30">
        <v>8616625</v>
      </c>
      <c r="L104" s="30">
        <v>8644205</v>
      </c>
      <c r="M104" s="51">
        <v>8598860</v>
      </c>
      <c r="N104" s="29">
        <f t="shared" si="1"/>
        <v>8662751.833333334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8" customWidth="1"/>
    <col min="14" max="14" width="13.7109375" style="8" customWidth="1"/>
    <col min="15" max="16384" width="9.140625" style="3" customWidth="1"/>
  </cols>
  <sheetData>
    <row r="1" spans="1:13" ht="12" customHeight="1">
      <c r="A1" s="14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" customHeight="1">
      <c r="A2" s="14" t="str">
        <f>'Pregnant Women Participating'!A2</f>
        <v>FISCAL YEAR 2013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" customHeight="1">
      <c r="A3" s="1" t="str">
        <f>'Pregnant Women Participating'!A3</f>
        <v>Data as of December 07, 2018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" customHeight="1">
      <c r="A4" s="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40" t="s">
        <v>23</v>
      </c>
    </row>
    <row r="6" spans="1:15" s="7" customFormat="1" ht="12" customHeight="1">
      <c r="A6" s="10" t="str">
        <f>'Pregnant Women Participating'!A6</f>
        <v>Connecticut</v>
      </c>
      <c r="B6" s="41">
        <v>5.5861</v>
      </c>
      <c r="C6" s="42">
        <v>67.6578</v>
      </c>
      <c r="D6" s="42">
        <v>47.4668</v>
      </c>
      <c r="E6" s="42">
        <v>7.9141</v>
      </c>
      <c r="F6" s="42">
        <v>47.0483</v>
      </c>
      <c r="G6" s="42">
        <v>44.3662</v>
      </c>
      <c r="H6" s="42">
        <v>49.908</v>
      </c>
      <c r="I6" s="42">
        <v>46.2526</v>
      </c>
      <c r="J6" s="42">
        <v>48.2417</v>
      </c>
      <c r="K6" s="42">
        <v>46.8758</v>
      </c>
      <c r="L6" s="42">
        <v>50.0021</v>
      </c>
      <c r="M6" s="54">
        <v>47.3943</v>
      </c>
      <c r="N6" s="59">
        <f>IF(SUM('Total Number of Participants'!B6:M6)&gt;0,'Food Costs'!N6/SUM('Total Number of Participants'!B6:M6)," ")</f>
        <v>42.25304234551705</v>
      </c>
      <c r="O6" s="47"/>
    </row>
    <row r="7" spans="1:15" s="7" customFormat="1" ht="12" customHeight="1">
      <c r="A7" s="10" t="str">
        <f>'Pregnant Women Participating'!A7</f>
        <v>Maine</v>
      </c>
      <c r="B7" s="41">
        <v>37.0254</v>
      </c>
      <c r="C7" s="42">
        <v>27.7734</v>
      </c>
      <c r="D7" s="42">
        <v>57.6265</v>
      </c>
      <c r="E7" s="42">
        <v>26.0998</v>
      </c>
      <c r="F7" s="42">
        <v>55.9715</v>
      </c>
      <c r="G7" s="42">
        <v>48.452</v>
      </c>
      <c r="H7" s="42">
        <v>23.0187</v>
      </c>
      <c r="I7" s="42">
        <v>41.7899</v>
      </c>
      <c r="J7" s="42">
        <v>42.5411</v>
      </c>
      <c r="K7" s="42">
        <v>42.0936</v>
      </c>
      <c r="L7" s="42">
        <v>44.8545</v>
      </c>
      <c r="M7" s="54">
        <v>44.7487</v>
      </c>
      <c r="N7" s="59">
        <f>IF(SUM('Total Number of Participants'!B7:M7)&gt;0,'Food Costs'!N7/SUM('Total Number of Participants'!B7:M7)," ")</f>
        <v>40.95197254394894</v>
      </c>
      <c r="O7" s="47"/>
    </row>
    <row r="8" spans="1:15" s="7" customFormat="1" ht="12" customHeight="1">
      <c r="A8" s="10" t="str">
        <f>'Pregnant Women Participating'!A8</f>
        <v>Massachusetts</v>
      </c>
      <c r="B8" s="41">
        <v>39.8279</v>
      </c>
      <c r="C8" s="42">
        <v>41.1357</v>
      </c>
      <c r="D8" s="42">
        <v>38.7099</v>
      </c>
      <c r="E8" s="42">
        <v>41.2978</v>
      </c>
      <c r="F8" s="42">
        <v>39.5469</v>
      </c>
      <c r="G8" s="42">
        <v>37.7184</v>
      </c>
      <c r="H8" s="42">
        <v>41.6429</v>
      </c>
      <c r="I8" s="42">
        <v>39.8982</v>
      </c>
      <c r="J8" s="42">
        <v>38.9847</v>
      </c>
      <c r="K8" s="42">
        <v>39.9021</v>
      </c>
      <c r="L8" s="42">
        <v>43.5126</v>
      </c>
      <c r="M8" s="54">
        <v>37.6867</v>
      </c>
      <c r="N8" s="59">
        <f>IF(SUM('Total Number of Participants'!B8:M8)&gt;0,'Food Costs'!N8/SUM('Total Number of Participants'!B8:M8)," ")</f>
        <v>39.994580489902596</v>
      </c>
      <c r="O8" s="47"/>
    </row>
    <row r="9" spans="1:15" s="7" customFormat="1" ht="12" customHeight="1">
      <c r="A9" s="10" t="str">
        <f>'Pregnant Women Participating'!A9</f>
        <v>New Hampshire</v>
      </c>
      <c r="B9" s="41">
        <v>32.8709</v>
      </c>
      <c r="C9" s="42">
        <v>37.6716</v>
      </c>
      <c r="D9" s="42">
        <v>31.6487</v>
      </c>
      <c r="E9" s="42">
        <v>32.6496</v>
      </c>
      <c r="F9" s="42">
        <v>34.9105</v>
      </c>
      <c r="G9" s="42">
        <v>32.2753</v>
      </c>
      <c r="H9" s="42">
        <v>36.3977</v>
      </c>
      <c r="I9" s="42">
        <v>30.6338</v>
      </c>
      <c r="J9" s="42">
        <v>30.0307</v>
      </c>
      <c r="K9" s="42">
        <v>30.3721</v>
      </c>
      <c r="L9" s="42">
        <v>31.2556</v>
      </c>
      <c r="M9" s="54">
        <v>33.6849</v>
      </c>
      <c r="N9" s="59">
        <f>IF(SUM('Total Number of Participants'!B9:M9)&gt;0,'Food Costs'!N9/SUM('Total Number of Participants'!B9:M9)," ")</f>
        <v>32.886818425822085</v>
      </c>
      <c r="O9" s="47"/>
    </row>
    <row r="10" spans="1:15" s="7" customFormat="1" ht="12" customHeight="1">
      <c r="A10" s="10" t="str">
        <f>'Pregnant Women Participating'!A10</f>
        <v>New York</v>
      </c>
      <c r="B10" s="41">
        <v>55.5547</v>
      </c>
      <c r="C10" s="42">
        <v>58.55</v>
      </c>
      <c r="D10" s="42">
        <v>56.1518</v>
      </c>
      <c r="E10" s="42">
        <v>57.2702</v>
      </c>
      <c r="F10" s="42">
        <v>57.7211</v>
      </c>
      <c r="G10" s="42">
        <v>54.3802</v>
      </c>
      <c r="H10" s="42">
        <v>58.8335</v>
      </c>
      <c r="I10" s="42">
        <v>56.8988</v>
      </c>
      <c r="J10" s="42">
        <v>56.3175</v>
      </c>
      <c r="K10" s="42">
        <v>56.4457</v>
      </c>
      <c r="L10" s="42">
        <v>58.7961</v>
      </c>
      <c r="M10" s="54">
        <v>29.2748</v>
      </c>
      <c r="N10" s="59">
        <f>IF(SUM('Total Number of Participants'!B10:M10)&gt;0,'Food Costs'!N10/SUM('Total Number of Participants'!B10:M10)," ")</f>
        <v>54.71383384100547</v>
      </c>
      <c r="O10" s="47"/>
    </row>
    <row r="11" spans="1:15" s="7" customFormat="1" ht="12" customHeight="1">
      <c r="A11" s="10" t="str">
        <f>'Pregnant Women Participating'!A11</f>
        <v>Rhode Island</v>
      </c>
      <c r="B11" s="41">
        <v>64.6988</v>
      </c>
      <c r="C11" s="42">
        <v>26.6052</v>
      </c>
      <c r="D11" s="42">
        <v>47.9462</v>
      </c>
      <c r="E11" s="42">
        <v>44.8045</v>
      </c>
      <c r="F11" s="42">
        <v>45.5075</v>
      </c>
      <c r="G11" s="42">
        <v>47.281</v>
      </c>
      <c r="H11" s="42">
        <v>44.4494</v>
      </c>
      <c r="I11" s="42">
        <v>49.1739</v>
      </c>
      <c r="J11" s="42">
        <v>46.6471</v>
      </c>
      <c r="K11" s="42">
        <v>47.267</v>
      </c>
      <c r="L11" s="42">
        <v>43.8981</v>
      </c>
      <c r="M11" s="54">
        <v>48.1328</v>
      </c>
      <c r="N11" s="59">
        <f>IF(SUM('Total Number of Participants'!B11:M11)&gt;0,'Food Costs'!N11/SUM('Total Number of Participants'!B11:M11)," ")</f>
        <v>46.38284992348482</v>
      </c>
      <c r="O11" s="47"/>
    </row>
    <row r="12" spans="1:15" s="7" customFormat="1" ht="12" customHeight="1">
      <c r="A12" s="10" t="str">
        <f>'Pregnant Women Participating'!A12</f>
        <v>Vermont</v>
      </c>
      <c r="B12" s="41">
        <v>49.5724</v>
      </c>
      <c r="C12" s="42">
        <v>50.0109</v>
      </c>
      <c r="D12" s="42">
        <v>50.6465</v>
      </c>
      <c r="E12" s="42">
        <v>49.1939</v>
      </c>
      <c r="F12" s="42">
        <v>49.8513</v>
      </c>
      <c r="G12" s="42">
        <v>49.9495</v>
      </c>
      <c r="H12" s="42">
        <v>49.4722</v>
      </c>
      <c r="I12" s="42">
        <v>51.2452</v>
      </c>
      <c r="J12" s="42">
        <v>48.391</v>
      </c>
      <c r="K12" s="42">
        <v>49.7829</v>
      </c>
      <c r="L12" s="42">
        <v>50.2859</v>
      </c>
      <c r="M12" s="54">
        <v>50.4741</v>
      </c>
      <c r="N12" s="59">
        <f>IF(SUM('Total Number of Participants'!B12:M12)&gt;0,'Food Costs'!N12/SUM('Total Number of Participants'!B12:M12)," ")</f>
        <v>49.905395006599825</v>
      </c>
      <c r="O12" s="47"/>
    </row>
    <row r="13" spans="1:15" s="7" customFormat="1" ht="12" customHeight="1">
      <c r="A13" s="10" t="str">
        <f>'Pregnant Women Participating'!A13</f>
        <v>Indian Township, ME</v>
      </c>
      <c r="B13" s="41">
        <v>52.5</v>
      </c>
      <c r="C13" s="42">
        <v>59.2113</v>
      </c>
      <c r="D13" s="42">
        <v>63.3014</v>
      </c>
      <c r="E13" s="42">
        <v>62.3378</v>
      </c>
      <c r="F13" s="42">
        <v>60.2754</v>
      </c>
      <c r="G13" s="42">
        <v>56.4744</v>
      </c>
      <c r="H13" s="42">
        <v>58.52</v>
      </c>
      <c r="I13" s="42">
        <v>58.1714</v>
      </c>
      <c r="J13" s="42">
        <v>62.7826</v>
      </c>
      <c r="K13" s="42">
        <v>62.8841</v>
      </c>
      <c r="L13" s="42">
        <v>51.5833</v>
      </c>
      <c r="M13" s="54">
        <v>54.9437</v>
      </c>
      <c r="N13" s="59">
        <f>IF(SUM('Total Number of Participants'!B13:M13)&gt;0,'Food Costs'!N13/SUM('Total Number of Participants'!B13:M13)," ")</f>
        <v>58.49483352468427</v>
      </c>
      <c r="O13" s="47"/>
    </row>
    <row r="14" spans="1:15" s="7" customFormat="1" ht="12" customHeight="1">
      <c r="A14" s="10" t="str">
        <f>'Pregnant Women Participating'!A14</f>
        <v>Pleasant Point, ME</v>
      </c>
      <c r="B14" s="41">
        <v>63.3544</v>
      </c>
      <c r="C14" s="42">
        <v>98.3375</v>
      </c>
      <c r="D14" s="42">
        <v>17.225</v>
      </c>
      <c r="E14" s="42">
        <v>57.7089</v>
      </c>
      <c r="F14" s="42">
        <v>48.4521</v>
      </c>
      <c r="G14" s="42">
        <v>68.2647</v>
      </c>
      <c r="H14" s="42">
        <v>50.8356</v>
      </c>
      <c r="I14" s="42">
        <v>61.5325</v>
      </c>
      <c r="J14" s="42">
        <v>13.52</v>
      </c>
      <c r="K14" s="42">
        <v>75.8955</v>
      </c>
      <c r="L14" s="42">
        <v>77.3836</v>
      </c>
      <c r="M14" s="54">
        <v>65.0676</v>
      </c>
      <c r="N14" s="59">
        <f>IF(SUM('Total Number of Participants'!B14:M14)&gt;0,'Food Costs'!N14/SUM('Total Number of Participants'!B14:M14)," ")</f>
        <v>57.906458797327396</v>
      </c>
      <c r="O14" s="47"/>
    </row>
    <row r="15" spans="1:15" s="7" customFormat="1" ht="12" customHeight="1">
      <c r="A15" s="10" t="str">
        <f>'Pregnant Women Participating'!A15</f>
        <v>Seneca Nation, NY</v>
      </c>
      <c r="B15" s="41">
        <v>42.5966</v>
      </c>
      <c r="C15" s="42">
        <v>41.7984</v>
      </c>
      <c r="D15" s="42">
        <v>39.1415</v>
      </c>
      <c r="E15" s="42">
        <v>38.6692</v>
      </c>
      <c r="F15" s="42">
        <v>42.5826</v>
      </c>
      <c r="G15" s="42">
        <v>33.2941</v>
      </c>
      <c r="H15" s="42">
        <v>32.7965</v>
      </c>
      <c r="I15" s="42">
        <v>44.7355</v>
      </c>
      <c r="J15" s="42">
        <v>34.6311</v>
      </c>
      <c r="K15" s="42">
        <v>35.6518</v>
      </c>
      <c r="L15" s="42">
        <v>35.4375</v>
      </c>
      <c r="M15" s="54">
        <v>35.9911</v>
      </c>
      <c r="N15" s="59">
        <f>IF(SUM('Total Number of Participants'!B15:M15)&gt;0,'Food Costs'!N15/SUM('Total Number of Participants'!B15:M15)," ")</f>
        <v>38.179432624113474</v>
      </c>
      <c r="O15" s="47"/>
    </row>
    <row r="16" spans="1:15" s="22" customFormat="1" ht="24.75" customHeight="1">
      <c r="A16" s="19" t="str">
        <f>'Pregnant Women Participating'!A16</f>
        <v>Northeast Region</v>
      </c>
      <c r="B16" s="43">
        <v>48.6132</v>
      </c>
      <c r="C16" s="44">
        <v>53.9126</v>
      </c>
      <c r="D16" s="44">
        <v>51.9792</v>
      </c>
      <c r="E16" s="44">
        <v>49.1646</v>
      </c>
      <c r="F16" s="44">
        <v>53.1087</v>
      </c>
      <c r="G16" s="44">
        <v>50.151</v>
      </c>
      <c r="H16" s="44">
        <v>53.3286</v>
      </c>
      <c r="I16" s="44">
        <v>52.1328</v>
      </c>
      <c r="J16" s="44">
        <v>51.6523</v>
      </c>
      <c r="K16" s="44">
        <v>51.7749</v>
      </c>
      <c r="L16" s="44">
        <v>54.1267</v>
      </c>
      <c r="M16" s="53">
        <v>33.4781</v>
      </c>
      <c r="N16" s="60">
        <f>IF(SUM('Total Number of Participants'!B16:M16)&gt;0,'Food Costs'!N16/SUM('Total Number of Participants'!B16:M16)," ")</f>
        <v>50.293491122586246</v>
      </c>
      <c r="O16" s="47"/>
    </row>
    <row r="17" spans="1:15" ht="12" customHeight="1">
      <c r="A17" s="10" t="str">
        <f>'Pregnant Women Participating'!A17</f>
        <v>Delaware</v>
      </c>
      <c r="B17" s="41">
        <v>40.8527</v>
      </c>
      <c r="C17" s="42">
        <v>43.6173</v>
      </c>
      <c r="D17" s="42">
        <v>39.765</v>
      </c>
      <c r="E17" s="42">
        <v>60.4313</v>
      </c>
      <c r="F17" s="42">
        <v>16.2284</v>
      </c>
      <c r="G17" s="42">
        <v>36.5057</v>
      </c>
      <c r="H17" s="42">
        <v>60.0062</v>
      </c>
      <c r="I17" s="42">
        <v>20.2507</v>
      </c>
      <c r="J17" s="42">
        <v>59.6759</v>
      </c>
      <c r="K17" s="42">
        <v>2.0267</v>
      </c>
      <c r="L17" s="42">
        <v>57.0519</v>
      </c>
      <c r="M17" s="54">
        <v>16.0973</v>
      </c>
      <c r="N17" s="59">
        <f>IF(SUM('Total Number of Participants'!B17:M17)&gt;0,'Food Costs'!N17/SUM('Total Number of Participants'!B17:M17)," ")</f>
        <v>37.85043856661444</v>
      </c>
      <c r="O17" s="47"/>
    </row>
    <row r="18" spans="1:15" ht="12" customHeight="1">
      <c r="A18" s="10" t="str">
        <f>'Pregnant Women Participating'!A18</f>
        <v>District of Columbia</v>
      </c>
      <c r="B18" s="41">
        <v>46.3429</v>
      </c>
      <c r="C18" s="42">
        <v>47.0331</v>
      </c>
      <c r="D18" s="42">
        <v>71.7875</v>
      </c>
      <c r="E18" s="42">
        <v>20.5671</v>
      </c>
      <c r="F18" s="42">
        <v>46.1154</v>
      </c>
      <c r="G18" s="42">
        <v>40.5545</v>
      </c>
      <c r="H18" s="42">
        <v>48.6166</v>
      </c>
      <c r="I18" s="42">
        <v>43.1827</v>
      </c>
      <c r="J18" s="42">
        <v>45.1013</v>
      </c>
      <c r="K18" s="42">
        <v>43.4768</v>
      </c>
      <c r="L18" s="42">
        <v>25.8781</v>
      </c>
      <c r="M18" s="54">
        <v>63.7728</v>
      </c>
      <c r="N18" s="59">
        <f>IF(SUM('Total Number of Participants'!B18:M18)&gt;0,'Food Costs'!N18/SUM('Total Number of Participants'!B18:M18)," ")</f>
        <v>45.18417149145892</v>
      </c>
      <c r="O18" s="47"/>
    </row>
    <row r="19" spans="1:15" ht="12" customHeight="1">
      <c r="A19" s="10" t="str">
        <f>'Pregnant Women Participating'!A19</f>
        <v>Maryland</v>
      </c>
      <c r="B19" s="41">
        <v>45.1212</v>
      </c>
      <c r="C19" s="42">
        <v>46.7889</v>
      </c>
      <c r="D19" s="42">
        <v>43.2401</v>
      </c>
      <c r="E19" s="42">
        <v>42.4551</v>
      </c>
      <c r="F19" s="42">
        <v>44.7808</v>
      </c>
      <c r="G19" s="42">
        <v>40.3942</v>
      </c>
      <c r="H19" s="42">
        <v>43.1229</v>
      </c>
      <c r="I19" s="42">
        <v>41.5193</v>
      </c>
      <c r="J19" s="42">
        <v>42.4738</v>
      </c>
      <c r="K19" s="42">
        <v>41.3292</v>
      </c>
      <c r="L19" s="42">
        <v>45.4017</v>
      </c>
      <c r="M19" s="54">
        <v>39.9439</v>
      </c>
      <c r="N19" s="59">
        <f>IF(SUM('Total Number of Participants'!B19:M19)&gt;0,'Food Costs'!N19/SUM('Total Number of Participants'!B19:M19)," ")</f>
        <v>43.05221863062004</v>
      </c>
      <c r="O19" s="47"/>
    </row>
    <row r="20" spans="1:15" ht="12" customHeight="1">
      <c r="A20" s="10" t="str">
        <f>'Pregnant Women Participating'!A20</f>
        <v>New Jersey</v>
      </c>
      <c r="B20" s="41">
        <v>53.044</v>
      </c>
      <c r="C20" s="42">
        <v>54.2036</v>
      </c>
      <c r="D20" s="42">
        <v>54.45</v>
      </c>
      <c r="E20" s="42">
        <v>54.5352</v>
      </c>
      <c r="F20" s="42">
        <v>53.7248</v>
      </c>
      <c r="G20" s="42">
        <v>51.4769</v>
      </c>
      <c r="H20" s="42">
        <v>55.3945</v>
      </c>
      <c r="I20" s="42">
        <v>53.7525</v>
      </c>
      <c r="J20" s="42">
        <v>52.4609</v>
      </c>
      <c r="K20" s="42">
        <v>52.8693</v>
      </c>
      <c r="L20" s="42">
        <v>54.8918</v>
      </c>
      <c r="M20" s="54">
        <v>50.9568</v>
      </c>
      <c r="N20" s="59">
        <f>IF(SUM('Total Number of Participants'!B20:M20)&gt;0,'Food Costs'!N20/SUM('Total Number of Participants'!B20:M20)," ")</f>
        <v>53.47884853087909</v>
      </c>
      <c r="O20" s="47"/>
    </row>
    <row r="21" spans="1:15" ht="12" customHeight="1">
      <c r="A21" s="10" t="str">
        <f>'Pregnant Women Participating'!A21</f>
        <v>Pennsylvania</v>
      </c>
      <c r="B21" s="41">
        <v>31.6482</v>
      </c>
      <c r="C21" s="42">
        <v>-2.1817</v>
      </c>
      <c r="D21" s="42">
        <v>28.77</v>
      </c>
      <c r="E21" s="42">
        <v>89.2269</v>
      </c>
      <c r="F21" s="42">
        <v>29.7831</v>
      </c>
      <c r="G21" s="42">
        <v>46.59</v>
      </c>
      <c r="H21" s="42">
        <v>45.3787</v>
      </c>
      <c r="I21" s="42">
        <v>49.4719</v>
      </c>
      <c r="J21" s="42">
        <v>44.1894</v>
      </c>
      <c r="K21" s="42">
        <v>46.7611</v>
      </c>
      <c r="L21" s="42">
        <v>48.9153</v>
      </c>
      <c r="M21" s="54">
        <v>68.019</v>
      </c>
      <c r="N21" s="59">
        <f>IF(SUM('Total Number of Participants'!B21:M21)&gt;0,'Food Costs'!N21/SUM('Total Number of Participants'!B21:M21)," ")</f>
        <v>43.94228450095538</v>
      </c>
      <c r="O21" s="47"/>
    </row>
    <row r="22" spans="1:15" ht="12" customHeight="1">
      <c r="A22" s="10" t="str">
        <f>'Pregnant Women Participating'!A22</f>
        <v>Puerto Rico</v>
      </c>
      <c r="B22" s="41">
        <v>89.2698</v>
      </c>
      <c r="C22" s="42">
        <v>90.0545</v>
      </c>
      <c r="D22" s="42">
        <v>92.3276</v>
      </c>
      <c r="E22" s="42">
        <v>85.4329</v>
      </c>
      <c r="F22" s="42">
        <v>88.3081</v>
      </c>
      <c r="G22" s="42">
        <v>88.9934</v>
      </c>
      <c r="H22" s="42">
        <v>89.5809</v>
      </c>
      <c r="I22" s="42">
        <v>87.6131</v>
      </c>
      <c r="J22" s="42">
        <v>91.2302</v>
      </c>
      <c r="K22" s="42">
        <v>88.747</v>
      </c>
      <c r="L22" s="42">
        <v>88.9636</v>
      </c>
      <c r="M22" s="54">
        <v>87.2111</v>
      </c>
      <c r="N22" s="59">
        <f>IF(SUM('Total Number of Participants'!B22:M22)&gt;0,'Food Costs'!N22/SUM('Total Number of Participants'!B22:M22)," ")</f>
        <v>88.97592178138981</v>
      </c>
      <c r="O22" s="47"/>
    </row>
    <row r="23" spans="1:15" ht="12" customHeight="1">
      <c r="A23" s="10" t="str">
        <f>'Pregnant Women Participating'!A23</f>
        <v>Virginia</v>
      </c>
      <c r="B23" s="41">
        <v>36.4096</v>
      </c>
      <c r="C23" s="42">
        <v>50.9988</v>
      </c>
      <c r="D23" s="42">
        <v>14.8101</v>
      </c>
      <c r="E23" s="42">
        <v>32.2463</v>
      </c>
      <c r="F23" s="42">
        <v>32.8939</v>
      </c>
      <c r="G23" s="42">
        <v>30.1018</v>
      </c>
      <c r="H23" s="42">
        <v>33.9491</v>
      </c>
      <c r="I23" s="42">
        <v>32.5161</v>
      </c>
      <c r="J23" s="42">
        <v>31.8359</v>
      </c>
      <c r="K23" s="42">
        <v>34.9211</v>
      </c>
      <c r="L23" s="42">
        <v>33.6037</v>
      </c>
      <c r="M23" s="54">
        <v>9.8364</v>
      </c>
      <c r="N23" s="59">
        <f>IF(SUM('Total Number of Participants'!B23:M23)&gt;0,'Food Costs'!N23/SUM('Total Number of Participants'!B23:M23)," ")</f>
        <v>31.211545491079637</v>
      </c>
      <c r="O23" s="47"/>
    </row>
    <row r="24" spans="1:15" ht="12" customHeight="1">
      <c r="A24" s="10" t="str">
        <f>'Pregnant Women Participating'!A24</f>
        <v>Virgin Islands</v>
      </c>
      <c r="B24" s="41">
        <v>85.6023</v>
      </c>
      <c r="C24" s="42">
        <v>88.1121</v>
      </c>
      <c r="D24" s="42">
        <v>86.8939</v>
      </c>
      <c r="E24" s="42">
        <v>84.0223</v>
      </c>
      <c r="F24" s="42">
        <v>87.3141</v>
      </c>
      <c r="G24" s="42">
        <v>84.0112</v>
      </c>
      <c r="H24" s="42">
        <v>86.0896</v>
      </c>
      <c r="I24" s="42">
        <v>72.1303</v>
      </c>
      <c r="J24" s="42">
        <v>87.82</v>
      </c>
      <c r="K24" s="42">
        <v>93.8043</v>
      </c>
      <c r="L24" s="42">
        <v>80.7114</v>
      </c>
      <c r="M24" s="54">
        <v>80.683</v>
      </c>
      <c r="N24" s="59">
        <f>IF(SUM('Total Number of Participants'!B24:M24)&gt;0,'Food Costs'!N24/SUM('Total Number of Participants'!B24:M24)," ")</f>
        <v>84.76460959516697</v>
      </c>
      <c r="O24" s="47"/>
    </row>
    <row r="25" spans="1:15" ht="12" customHeight="1">
      <c r="A25" s="10" t="str">
        <f>'Pregnant Women Participating'!A25</f>
        <v>West Virginia</v>
      </c>
      <c r="B25" s="41">
        <v>65.0725</v>
      </c>
      <c r="C25" s="42">
        <v>26.6759</v>
      </c>
      <c r="D25" s="42">
        <v>42.526</v>
      </c>
      <c r="E25" s="42">
        <v>44.9406</v>
      </c>
      <c r="F25" s="42">
        <v>44.3161</v>
      </c>
      <c r="G25" s="42">
        <v>40.7375</v>
      </c>
      <c r="H25" s="42">
        <v>45.5938</v>
      </c>
      <c r="I25" s="42">
        <v>42.187</v>
      </c>
      <c r="J25" s="42">
        <v>65.3236</v>
      </c>
      <c r="K25" s="42">
        <v>63.7685</v>
      </c>
      <c r="L25" s="42">
        <v>1.6137</v>
      </c>
      <c r="M25" s="54">
        <v>25.7644</v>
      </c>
      <c r="N25" s="59">
        <f>IF(SUM('Total Number of Participants'!B25:M25)&gt;0,'Food Costs'!N25/SUM('Total Number of Participants'!B25:M25)," ")</f>
        <v>42.33000371753221</v>
      </c>
      <c r="O25" s="47"/>
    </row>
    <row r="26" spans="1:15" s="23" customFormat="1" ht="24.75" customHeight="1">
      <c r="A26" s="19" t="str">
        <f>'Pregnant Women Participating'!A26</f>
        <v>Mid-Atlantic Region</v>
      </c>
      <c r="B26" s="43">
        <v>51.2284</v>
      </c>
      <c r="C26" s="44">
        <v>43.773</v>
      </c>
      <c r="D26" s="44">
        <v>46.7556</v>
      </c>
      <c r="E26" s="44">
        <v>63.1493</v>
      </c>
      <c r="F26" s="44">
        <v>48.5872</v>
      </c>
      <c r="G26" s="44">
        <v>51.6344</v>
      </c>
      <c r="H26" s="44">
        <v>53.9493</v>
      </c>
      <c r="I26" s="44">
        <v>52.7103</v>
      </c>
      <c r="J26" s="44">
        <v>53.7641</v>
      </c>
      <c r="K26" s="44">
        <v>52.9963</v>
      </c>
      <c r="L26" s="44">
        <v>52.1485</v>
      </c>
      <c r="M26" s="53">
        <v>52.3744</v>
      </c>
      <c r="N26" s="60">
        <f>IF(SUM('Total Number of Participants'!B26:M26)&gt;0,'Food Costs'!N26/SUM('Total Number of Participants'!B26:M26)," ")</f>
        <v>51.92954650847033</v>
      </c>
      <c r="O26" s="47"/>
    </row>
    <row r="27" spans="1:15" ht="12" customHeight="1">
      <c r="A27" s="10" t="str">
        <f>'Pregnant Women Participating'!A27</f>
        <v>Alabama</v>
      </c>
      <c r="B27" s="41">
        <v>50.7529</v>
      </c>
      <c r="C27" s="42">
        <v>51.9956</v>
      </c>
      <c r="D27" s="42">
        <v>46.5358</v>
      </c>
      <c r="E27" s="42">
        <v>46.38</v>
      </c>
      <c r="F27" s="42">
        <v>44.8683</v>
      </c>
      <c r="G27" s="42">
        <v>41.3079</v>
      </c>
      <c r="H27" s="42">
        <v>46.4395</v>
      </c>
      <c r="I27" s="42">
        <v>46.3731</v>
      </c>
      <c r="J27" s="42">
        <v>45.2835</v>
      </c>
      <c r="K27" s="42">
        <v>46.0301</v>
      </c>
      <c r="L27" s="42">
        <v>46.811</v>
      </c>
      <c r="M27" s="54">
        <v>45.915</v>
      </c>
      <c r="N27" s="59">
        <f>IF(SUM('Total Number of Participants'!B27:M27)&gt;0,'Food Costs'!N27/SUM('Total Number of Participants'!B27:M27)," ")</f>
        <v>46.585045257630966</v>
      </c>
      <c r="O27" s="47"/>
    </row>
    <row r="28" spans="1:15" ht="12" customHeight="1">
      <c r="A28" s="10" t="str">
        <f>'Pregnant Women Participating'!A28</f>
        <v>Florida</v>
      </c>
      <c r="B28" s="41">
        <v>43.5604</v>
      </c>
      <c r="C28" s="42">
        <v>46.6042</v>
      </c>
      <c r="D28" s="42">
        <v>42.2758</v>
      </c>
      <c r="E28" s="42">
        <v>46.567</v>
      </c>
      <c r="F28" s="42">
        <v>45.5496</v>
      </c>
      <c r="G28" s="42">
        <v>40.9791</v>
      </c>
      <c r="H28" s="42">
        <v>46.1679</v>
      </c>
      <c r="I28" s="42">
        <v>44.528</v>
      </c>
      <c r="J28" s="42">
        <v>43.2271</v>
      </c>
      <c r="K28" s="42">
        <v>44.7733</v>
      </c>
      <c r="L28" s="42">
        <v>47.2572</v>
      </c>
      <c r="M28" s="54">
        <v>43.8148</v>
      </c>
      <c r="N28" s="59">
        <f>IF(SUM('Total Number of Participants'!B28:M28)&gt;0,'Food Costs'!N28/SUM('Total Number of Participants'!B28:M28)," ")</f>
        <v>44.61652095479818</v>
      </c>
      <c r="O28" s="47"/>
    </row>
    <row r="29" spans="1:15" ht="12" customHeight="1">
      <c r="A29" s="10" t="str">
        <f>'Pregnant Women Participating'!A29</f>
        <v>Georgia</v>
      </c>
      <c r="B29" s="41">
        <v>52.1911</v>
      </c>
      <c r="C29" s="42">
        <v>52.7781</v>
      </c>
      <c r="D29" s="42">
        <v>48.8457</v>
      </c>
      <c r="E29" s="42">
        <v>49.6945</v>
      </c>
      <c r="F29" s="42">
        <v>46.3392</v>
      </c>
      <c r="G29" s="42">
        <v>42.0271</v>
      </c>
      <c r="H29" s="42">
        <v>45.5126</v>
      </c>
      <c r="I29" s="42">
        <v>42.3251</v>
      </c>
      <c r="J29" s="42">
        <v>41.315</v>
      </c>
      <c r="K29" s="42">
        <v>40.7981</v>
      </c>
      <c r="L29" s="42">
        <v>44.1428</v>
      </c>
      <c r="M29" s="54">
        <v>38.9459</v>
      </c>
      <c r="N29" s="59">
        <f>IF(SUM('Total Number of Participants'!B29:M29)&gt;0,'Food Costs'!N29/SUM('Total Number of Participants'!B29:M29)," ")</f>
        <v>45.470287911814</v>
      </c>
      <c r="O29" s="47"/>
    </row>
    <row r="30" spans="1:15" ht="12" customHeight="1">
      <c r="A30" s="10" t="str">
        <f>'Pregnant Women Participating'!A30</f>
        <v>Kentucky</v>
      </c>
      <c r="B30" s="41">
        <v>39.962</v>
      </c>
      <c r="C30" s="42">
        <v>39.7975</v>
      </c>
      <c r="D30" s="42">
        <v>39.2758</v>
      </c>
      <c r="E30" s="42">
        <v>41.0902</v>
      </c>
      <c r="F30" s="42">
        <v>38.573</v>
      </c>
      <c r="G30" s="42">
        <v>38.1825</v>
      </c>
      <c r="H30" s="42">
        <v>57.5731</v>
      </c>
      <c r="I30" s="42">
        <v>21.1199</v>
      </c>
      <c r="J30" s="42">
        <v>38.9882</v>
      </c>
      <c r="K30" s="42">
        <v>39.1126</v>
      </c>
      <c r="L30" s="42">
        <v>39.6267</v>
      </c>
      <c r="M30" s="54">
        <v>39.8251</v>
      </c>
      <c r="N30" s="59">
        <f>IF(SUM('Total Number of Participants'!B30:M30)&gt;0,'Food Costs'!N30/SUM('Total Number of Participants'!B30:M30)," ")</f>
        <v>39.424393231905995</v>
      </c>
      <c r="O30" s="47"/>
    </row>
    <row r="31" spans="1:15" ht="12" customHeight="1">
      <c r="A31" s="10" t="str">
        <f>'Pregnant Women Participating'!A31</f>
        <v>Mississippi</v>
      </c>
      <c r="B31" s="41">
        <v>49.4727</v>
      </c>
      <c r="C31" s="42">
        <v>54.0957</v>
      </c>
      <c r="D31" s="42">
        <v>51.6526</v>
      </c>
      <c r="E31" s="42">
        <v>57.092</v>
      </c>
      <c r="F31" s="42">
        <v>47.2196</v>
      </c>
      <c r="G31" s="42">
        <v>57.9248</v>
      </c>
      <c r="H31" s="42">
        <v>51.7109</v>
      </c>
      <c r="I31" s="42">
        <v>53.5251</v>
      </c>
      <c r="J31" s="42">
        <v>51.3481</v>
      </c>
      <c r="K31" s="42">
        <v>56.5278</v>
      </c>
      <c r="L31" s="42">
        <v>58.5329</v>
      </c>
      <c r="M31" s="54">
        <v>60.6858</v>
      </c>
      <c r="N31" s="59">
        <f>IF(SUM('Total Number of Participants'!B31:M31)&gt;0,'Food Costs'!N31/SUM('Total Number of Participants'!B31:M31)," ")</f>
        <v>54.14712728860289</v>
      </c>
      <c r="O31" s="47"/>
    </row>
    <row r="32" spans="1:15" ht="12" customHeight="1">
      <c r="A32" s="10" t="str">
        <f>'Pregnant Women Participating'!A32</f>
        <v>North Carolina</v>
      </c>
      <c r="B32" s="41">
        <v>32.8954</v>
      </c>
      <c r="C32" s="42">
        <v>52.7696</v>
      </c>
      <c r="D32" s="42">
        <v>55.1031</v>
      </c>
      <c r="E32" s="42">
        <v>24.7649</v>
      </c>
      <c r="F32" s="42">
        <v>46.5838</v>
      </c>
      <c r="G32" s="42">
        <v>38.2536</v>
      </c>
      <c r="H32" s="42">
        <v>47.5377</v>
      </c>
      <c r="I32" s="42">
        <v>42.0235</v>
      </c>
      <c r="J32" s="42">
        <v>44.7237</v>
      </c>
      <c r="K32" s="42">
        <v>42.4951</v>
      </c>
      <c r="L32" s="42">
        <v>47.5119</v>
      </c>
      <c r="M32" s="54">
        <v>45.1637</v>
      </c>
      <c r="N32" s="59">
        <f>IF(SUM('Total Number of Participants'!B32:M32)&gt;0,'Food Costs'!N32/SUM('Total Number of Participants'!B32:M32)," ")</f>
        <v>43.293356769339596</v>
      </c>
      <c r="O32" s="47"/>
    </row>
    <row r="33" spans="1:15" ht="12" customHeight="1">
      <c r="A33" s="10" t="str">
        <f>'Pregnant Women Participating'!A33</f>
        <v>South Carolina</v>
      </c>
      <c r="B33" s="41">
        <v>48.5402</v>
      </c>
      <c r="C33" s="42">
        <v>46.5839</v>
      </c>
      <c r="D33" s="42">
        <v>46.3559</v>
      </c>
      <c r="E33" s="42">
        <v>48.7535</v>
      </c>
      <c r="F33" s="42">
        <v>44.3286</v>
      </c>
      <c r="G33" s="42">
        <v>43.5504</v>
      </c>
      <c r="H33" s="42">
        <v>46.375</v>
      </c>
      <c r="I33" s="42">
        <v>45.8565</v>
      </c>
      <c r="J33" s="42">
        <v>45.3404</v>
      </c>
      <c r="K33" s="42">
        <v>45.6396</v>
      </c>
      <c r="L33" s="42">
        <v>46.3087</v>
      </c>
      <c r="M33" s="54">
        <v>47.3469</v>
      </c>
      <c r="N33" s="59">
        <f>IF(SUM('Total Number of Participants'!B33:M33)&gt;0,'Food Costs'!N33/SUM('Total Number of Participants'!B33:M33)," ")</f>
        <v>46.26372929358488</v>
      </c>
      <c r="O33" s="47"/>
    </row>
    <row r="34" spans="1:15" ht="12" customHeight="1">
      <c r="A34" s="10" t="str">
        <f>'Pregnant Women Participating'!A34</f>
        <v>Tennessee</v>
      </c>
      <c r="B34" s="41">
        <v>41.4979</v>
      </c>
      <c r="C34" s="42">
        <v>42.5483</v>
      </c>
      <c r="D34" s="42">
        <v>41.8343</v>
      </c>
      <c r="E34" s="42">
        <v>42.4267</v>
      </c>
      <c r="F34" s="42">
        <v>42.1588</v>
      </c>
      <c r="G34" s="42">
        <v>40.3157</v>
      </c>
      <c r="H34" s="42">
        <v>41.1362</v>
      </c>
      <c r="I34" s="42">
        <v>41.577</v>
      </c>
      <c r="J34" s="42">
        <v>42.368</v>
      </c>
      <c r="K34" s="42">
        <v>41.7449</v>
      </c>
      <c r="L34" s="42">
        <v>42.7745</v>
      </c>
      <c r="M34" s="54">
        <v>43.3714</v>
      </c>
      <c r="N34" s="59">
        <f>IF(SUM('Total Number of Participants'!B34:M34)&gt;0,'Food Costs'!N34/SUM('Total Number of Participants'!B34:M34)," ")</f>
        <v>41.98440394498597</v>
      </c>
      <c r="O34" s="47"/>
    </row>
    <row r="35" spans="1:15" ht="12" customHeight="1">
      <c r="A35" s="10" t="str">
        <f>'Pregnant Women Participating'!A35</f>
        <v>Choctaw Indians, MS</v>
      </c>
      <c r="B35" s="41">
        <v>42.4247</v>
      </c>
      <c r="C35" s="42">
        <v>47.439</v>
      </c>
      <c r="D35" s="42">
        <v>45.0161</v>
      </c>
      <c r="E35" s="42">
        <v>44.7209</v>
      </c>
      <c r="F35" s="42">
        <v>41.5358</v>
      </c>
      <c r="G35" s="42">
        <v>38.8535</v>
      </c>
      <c r="H35" s="42">
        <v>45.0934</v>
      </c>
      <c r="I35" s="42">
        <v>44.071</v>
      </c>
      <c r="J35" s="42">
        <v>38.2854</v>
      </c>
      <c r="K35" s="42">
        <v>36.357</v>
      </c>
      <c r="L35" s="42">
        <v>42.5409</v>
      </c>
      <c r="M35" s="54">
        <v>45.0715</v>
      </c>
      <c r="N35" s="59">
        <f>IF(SUM('Total Number of Participants'!B35:M35)&gt;0,'Food Costs'!N35/SUM('Total Number of Participants'!B35:M35)," ")</f>
        <v>42.65497690046199</v>
      </c>
      <c r="O35" s="47"/>
    </row>
    <row r="36" spans="1:15" ht="12" customHeight="1">
      <c r="A36" s="10" t="str">
        <f>'Pregnant Women Participating'!A36</f>
        <v>Eastern Cherokee, NC</v>
      </c>
      <c r="B36" s="41">
        <v>34.8928</v>
      </c>
      <c r="C36" s="42">
        <v>44.2647</v>
      </c>
      <c r="D36" s="42">
        <v>49.1772</v>
      </c>
      <c r="E36" s="42">
        <v>24.0031</v>
      </c>
      <c r="F36" s="42">
        <v>46.9309</v>
      </c>
      <c r="G36" s="42">
        <v>33.8779</v>
      </c>
      <c r="H36" s="42">
        <v>46.9591</v>
      </c>
      <c r="I36" s="42">
        <v>36.9645</v>
      </c>
      <c r="J36" s="42">
        <v>33.3808</v>
      </c>
      <c r="K36" s="42">
        <v>35.814</v>
      </c>
      <c r="L36" s="42">
        <v>42.8331</v>
      </c>
      <c r="M36" s="54">
        <v>30.8254</v>
      </c>
      <c r="N36" s="59">
        <f>IF(SUM('Total Number of Participants'!B36:M36)&gt;0,'Food Costs'!N36/SUM('Total Number of Participants'!B36:M36)," ")</f>
        <v>38.27098732840549</v>
      </c>
      <c r="O36" s="47"/>
    </row>
    <row r="37" spans="1:15" s="23" customFormat="1" ht="24.75" customHeight="1">
      <c r="A37" s="19" t="str">
        <f>'Pregnant Women Participating'!A37</f>
        <v>Southeast Region</v>
      </c>
      <c r="B37" s="43">
        <v>44.2161</v>
      </c>
      <c r="C37" s="44">
        <v>48.5849</v>
      </c>
      <c r="D37" s="44">
        <v>46.3137</v>
      </c>
      <c r="E37" s="44">
        <v>43.5865</v>
      </c>
      <c r="F37" s="44">
        <v>44.927</v>
      </c>
      <c r="G37" s="44">
        <v>41.5739</v>
      </c>
      <c r="H37" s="44">
        <v>47.0248</v>
      </c>
      <c r="I37" s="44">
        <v>42.3978</v>
      </c>
      <c r="J37" s="44">
        <v>43.4787</v>
      </c>
      <c r="K37" s="44">
        <v>43.8045</v>
      </c>
      <c r="L37" s="44">
        <v>46.2468</v>
      </c>
      <c r="M37" s="53">
        <v>44.1656</v>
      </c>
      <c r="N37" s="60">
        <f>IF(SUM('Total Number of Participants'!B37:M37)&gt;0,'Food Costs'!N37/SUM('Total Number of Participants'!B37:M37)," ")</f>
        <v>44.70106911420816</v>
      </c>
      <c r="O37" s="47"/>
    </row>
    <row r="38" spans="1:15" ht="12" customHeight="1">
      <c r="A38" s="10" t="str">
        <f>'Pregnant Women Participating'!A38</f>
        <v>Illinois</v>
      </c>
      <c r="B38" s="41">
        <v>55.5256</v>
      </c>
      <c r="C38" s="42">
        <v>55.1286</v>
      </c>
      <c r="D38" s="42">
        <v>41.945</v>
      </c>
      <c r="E38" s="42">
        <v>52.0695</v>
      </c>
      <c r="F38" s="42">
        <v>46.8924</v>
      </c>
      <c r="G38" s="42">
        <v>49.0489</v>
      </c>
      <c r="H38" s="42">
        <v>56.8103</v>
      </c>
      <c r="I38" s="42">
        <v>53.3355</v>
      </c>
      <c r="J38" s="42">
        <v>52.2664</v>
      </c>
      <c r="K38" s="42">
        <v>32.5995</v>
      </c>
      <c r="L38" s="42">
        <v>41.5464</v>
      </c>
      <c r="M38" s="54">
        <v>39.9336</v>
      </c>
      <c r="N38" s="59">
        <f>IF(SUM('Total Number of Participants'!B38:M38)&gt;0,'Food Costs'!N38/SUM('Total Number of Participants'!B38:M38)," ")</f>
        <v>48.16322756487109</v>
      </c>
      <c r="O38" s="47"/>
    </row>
    <row r="39" spans="1:15" ht="12" customHeight="1">
      <c r="A39" s="10" t="str">
        <f>'Pregnant Women Participating'!A39</f>
        <v>Indiana</v>
      </c>
      <c r="B39" s="41">
        <v>37.7918</v>
      </c>
      <c r="C39" s="42">
        <v>38.8388</v>
      </c>
      <c r="D39" s="42">
        <v>36.2451</v>
      </c>
      <c r="E39" s="42">
        <v>39.2532</v>
      </c>
      <c r="F39" s="42">
        <v>38.0085</v>
      </c>
      <c r="G39" s="42">
        <v>33.4461</v>
      </c>
      <c r="H39" s="42">
        <v>39.5157</v>
      </c>
      <c r="I39" s="42">
        <v>36.893</v>
      </c>
      <c r="J39" s="42">
        <v>37.0256</v>
      </c>
      <c r="K39" s="42">
        <v>35.7641</v>
      </c>
      <c r="L39" s="42">
        <v>39.1453</v>
      </c>
      <c r="M39" s="54">
        <v>35.0845</v>
      </c>
      <c r="N39" s="59">
        <f>IF(SUM('Total Number of Participants'!B39:M39)&gt;0,'Food Costs'!N39/SUM('Total Number of Participants'!B39:M39)," ")</f>
        <v>37.26165716360331</v>
      </c>
      <c r="O39" s="47"/>
    </row>
    <row r="40" spans="1:15" ht="12" customHeight="1">
      <c r="A40" s="10" t="str">
        <f>'Pregnant Women Participating'!A40</f>
        <v>Michigan</v>
      </c>
      <c r="B40" s="41">
        <v>23.6309</v>
      </c>
      <c r="C40" s="42">
        <v>41.7026</v>
      </c>
      <c r="D40" s="42">
        <v>43.1212</v>
      </c>
      <c r="E40" s="42">
        <v>42.1294</v>
      </c>
      <c r="F40" s="42">
        <v>41.0577</v>
      </c>
      <c r="G40" s="42">
        <v>41.2127</v>
      </c>
      <c r="H40" s="42">
        <v>41.2437</v>
      </c>
      <c r="I40" s="42">
        <v>43.8234</v>
      </c>
      <c r="J40" s="42">
        <v>61.3717</v>
      </c>
      <c r="K40" s="42">
        <v>22.2758</v>
      </c>
      <c r="L40" s="42">
        <v>42.0732</v>
      </c>
      <c r="M40" s="54">
        <v>42.3168</v>
      </c>
      <c r="N40" s="59">
        <f>IF(SUM('Total Number of Participants'!B40:M40)&gt;0,'Food Costs'!N40/SUM('Total Number of Participants'!B40:M40)," ")</f>
        <v>40.460794482518</v>
      </c>
      <c r="O40" s="47"/>
    </row>
    <row r="41" spans="1:15" ht="12" customHeight="1">
      <c r="A41" s="10" t="str">
        <f>'Pregnant Women Participating'!A41</f>
        <v>Minnesota</v>
      </c>
      <c r="B41" s="41">
        <v>54.9713</v>
      </c>
      <c r="C41" s="42">
        <v>29.838</v>
      </c>
      <c r="D41" s="42">
        <v>61.0022</v>
      </c>
      <c r="E41" s="42">
        <v>51.9075</v>
      </c>
      <c r="F41" s="42">
        <v>33.7963</v>
      </c>
      <c r="G41" s="42">
        <v>48.1855</v>
      </c>
      <c r="H41" s="42">
        <v>65.6198</v>
      </c>
      <c r="I41" s="42">
        <v>39.1985</v>
      </c>
      <c r="J41" s="42">
        <v>28.0504</v>
      </c>
      <c r="K41" s="42">
        <v>38.6419</v>
      </c>
      <c r="L41" s="42">
        <v>41.4365</v>
      </c>
      <c r="M41" s="54">
        <v>66.267</v>
      </c>
      <c r="N41" s="59">
        <f>IF(SUM('Total Number of Participants'!B41:M41)&gt;0,'Food Costs'!N41/SUM('Total Number of Participants'!B41:M41)," ")</f>
        <v>46.56786204334994</v>
      </c>
      <c r="O41" s="47"/>
    </row>
    <row r="42" spans="1:15" ht="12" customHeight="1">
      <c r="A42" s="10" t="str">
        <f>'Pregnant Women Participating'!A42</f>
        <v>Ohio</v>
      </c>
      <c r="B42" s="41">
        <v>33.6909</v>
      </c>
      <c r="C42" s="42">
        <v>41.1667</v>
      </c>
      <c r="D42" s="42">
        <v>55.8548</v>
      </c>
      <c r="E42" s="42">
        <v>17.1805</v>
      </c>
      <c r="F42" s="42">
        <v>35.9021</v>
      </c>
      <c r="G42" s="42">
        <v>32.5136</v>
      </c>
      <c r="H42" s="42">
        <v>32.939</v>
      </c>
      <c r="I42" s="42">
        <v>34.829</v>
      </c>
      <c r="J42" s="42">
        <v>34.1696</v>
      </c>
      <c r="K42" s="42">
        <v>36.6449</v>
      </c>
      <c r="L42" s="42">
        <v>38.938</v>
      </c>
      <c r="M42" s="54">
        <v>35.5916</v>
      </c>
      <c r="N42" s="59">
        <f>IF(SUM('Total Number of Participants'!B42:M42)&gt;0,'Food Costs'!N42/SUM('Total Number of Participants'!B42:M42)," ")</f>
        <v>35.77754952988132</v>
      </c>
      <c r="O42" s="47"/>
    </row>
    <row r="43" spans="1:15" ht="12" customHeight="1">
      <c r="A43" s="10" t="str">
        <f>'Pregnant Women Participating'!A43</f>
        <v>Wisconsin</v>
      </c>
      <c r="B43" s="41">
        <v>43.1619</v>
      </c>
      <c r="C43" s="42">
        <v>44.8456</v>
      </c>
      <c r="D43" s="42">
        <v>60.8577</v>
      </c>
      <c r="E43" s="42">
        <v>27.5961</v>
      </c>
      <c r="F43" s="42">
        <v>43.2485</v>
      </c>
      <c r="G43" s="42">
        <v>41.0147</v>
      </c>
      <c r="H43" s="42">
        <v>44.4509</v>
      </c>
      <c r="I43" s="42">
        <v>43.4401</v>
      </c>
      <c r="J43" s="42">
        <v>42.4631</v>
      </c>
      <c r="K43" s="42">
        <v>43.1257</v>
      </c>
      <c r="L43" s="42">
        <v>44.8116</v>
      </c>
      <c r="M43" s="54">
        <v>41.1747</v>
      </c>
      <c r="N43" s="59">
        <f>IF(SUM('Total Number of Participants'!B43:M43)&gt;0,'Food Costs'!N43/SUM('Total Number of Participants'!B43:M43)," ")</f>
        <v>43.33315533130719</v>
      </c>
      <c r="O43" s="47"/>
    </row>
    <row r="44" spans="1:15" s="23" customFormat="1" ht="24.75" customHeight="1">
      <c r="A44" s="19" t="str">
        <f>'Pregnant Women Participating'!A44</f>
        <v>Midwest Region</v>
      </c>
      <c r="B44" s="43">
        <v>40.3244</v>
      </c>
      <c r="C44" s="44">
        <v>43.3783</v>
      </c>
      <c r="D44" s="44">
        <v>48.3202</v>
      </c>
      <c r="E44" s="44">
        <v>38.2041</v>
      </c>
      <c r="F44" s="44">
        <v>40.346</v>
      </c>
      <c r="G44" s="44">
        <v>40.8442</v>
      </c>
      <c r="H44" s="44">
        <v>45.6934</v>
      </c>
      <c r="I44" s="44">
        <v>42.6741</v>
      </c>
      <c r="J44" s="44">
        <v>44.766</v>
      </c>
      <c r="K44" s="44">
        <v>33.3226</v>
      </c>
      <c r="L44" s="44">
        <v>41.065</v>
      </c>
      <c r="M44" s="53">
        <v>41.7565</v>
      </c>
      <c r="N44" s="60">
        <f>IF(SUM('Total Number of Participants'!B44:M44)&gt;0,'Food Costs'!N44/SUM('Total Number of Participants'!B44:M44)," ")</f>
        <v>41.717669817644605</v>
      </c>
      <c r="O44" s="47"/>
    </row>
    <row r="45" spans="1:15" ht="12" customHeight="1">
      <c r="A45" s="10" t="str">
        <f>'Pregnant Women Participating'!A45</f>
        <v>Arkansas</v>
      </c>
      <c r="B45" s="41">
        <v>46.1652</v>
      </c>
      <c r="C45" s="42">
        <v>44.4066</v>
      </c>
      <c r="D45" s="42">
        <v>40.808</v>
      </c>
      <c r="E45" s="42">
        <v>43.6526</v>
      </c>
      <c r="F45" s="42">
        <v>42.0086</v>
      </c>
      <c r="G45" s="42">
        <v>48.5853</v>
      </c>
      <c r="H45" s="42">
        <v>46.4058</v>
      </c>
      <c r="I45" s="42">
        <v>46.5926</v>
      </c>
      <c r="J45" s="42">
        <v>42.7493</v>
      </c>
      <c r="K45" s="42">
        <v>43.1103</v>
      </c>
      <c r="L45" s="42">
        <v>43.8342</v>
      </c>
      <c r="M45" s="54">
        <v>70.9878</v>
      </c>
      <c r="N45" s="59">
        <f>IF(SUM('Total Number of Participants'!B45:M45)&gt;0,'Food Costs'!N45/SUM('Total Number of Participants'!B45:M45)," ")</f>
        <v>46.51407657135007</v>
      </c>
      <c r="O45" s="47"/>
    </row>
    <row r="46" spans="1:15" ht="12" customHeight="1">
      <c r="A46" s="10" t="str">
        <f>'Pregnant Women Participating'!A46</f>
        <v>Louisiana</v>
      </c>
      <c r="B46" s="41">
        <v>70.343</v>
      </c>
      <c r="C46" s="42">
        <v>32.9166</v>
      </c>
      <c r="D46" s="42">
        <v>49.7967</v>
      </c>
      <c r="E46" s="42">
        <v>51.4661</v>
      </c>
      <c r="F46" s="42">
        <v>47.7713</v>
      </c>
      <c r="G46" s="42">
        <v>51.5051</v>
      </c>
      <c r="H46" s="42">
        <v>50.6242</v>
      </c>
      <c r="I46" s="42">
        <v>51.02</v>
      </c>
      <c r="J46" s="42">
        <v>48.8282</v>
      </c>
      <c r="K46" s="42">
        <v>49.6164</v>
      </c>
      <c r="L46" s="42">
        <v>49.9613</v>
      </c>
      <c r="M46" s="54">
        <v>48.2782</v>
      </c>
      <c r="N46" s="59">
        <f>IF(SUM('Total Number of Participants'!B46:M46)&gt;0,'Food Costs'!N46/SUM('Total Number of Participants'!B46:M46)," ")</f>
        <v>50.175462618693516</v>
      </c>
      <c r="O46" s="47"/>
    </row>
    <row r="47" spans="1:15" ht="12" customHeight="1">
      <c r="A47" s="10" t="str">
        <f>'Pregnant Women Participating'!A47</f>
        <v>New Mexico</v>
      </c>
      <c r="B47" s="41">
        <v>17.4388</v>
      </c>
      <c r="C47" s="42">
        <v>35.9866</v>
      </c>
      <c r="D47" s="42">
        <v>54.0067</v>
      </c>
      <c r="E47" s="42">
        <v>35.8375</v>
      </c>
      <c r="F47" s="42">
        <v>34.4838</v>
      </c>
      <c r="G47" s="42">
        <v>15.1639</v>
      </c>
      <c r="H47" s="42">
        <v>53.437</v>
      </c>
      <c r="I47" s="42">
        <v>17.7127</v>
      </c>
      <c r="J47" s="42">
        <v>53.1955</v>
      </c>
      <c r="K47" s="42">
        <v>16.5231</v>
      </c>
      <c r="L47" s="42">
        <v>35.8174</v>
      </c>
      <c r="M47" s="54">
        <v>52.7694</v>
      </c>
      <c r="N47" s="59">
        <f>IF(SUM('Total Number of Participants'!B47:M47)&gt;0,'Food Costs'!N47/SUM('Total Number of Participants'!B47:M47)," ")</f>
        <v>35.151845051218004</v>
      </c>
      <c r="O47" s="47"/>
    </row>
    <row r="48" spans="1:15" ht="12" customHeight="1">
      <c r="A48" s="10" t="str">
        <f>'Pregnant Women Participating'!A48</f>
        <v>Oklahoma</v>
      </c>
      <c r="B48" s="41">
        <v>38.1894</v>
      </c>
      <c r="C48" s="42">
        <v>40.7121</v>
      </c>
      <c r="D48" s="42">
        <v>39.9504</v>
      </c>
      <c r="E48" s="42">
        <v>37.7455</v>
      </c>
      <c r="F48" s="42">
        <v>39.5989</v>
      </c>
      <c r="G48" s="42">
        <v>41.7521</v>
      </c>
      <c r="H48" s="42">
        <v>39.835</v>
      </c>
      <c r="I48" s="42">
        <v>38.7669</v>
      </c>
      <c r="J48" s="42">
        <v>36.6791</v>
      </c>
      <c r="K48" s="42">
        <v>38.6834</v>
      </c>
      <c r="L48" s="42">
        <v>41.2575</v>
      </c>
      <c r="M48" s="54">
        <v>44.4776</v>
      </c>
      <c r="N48" s="59">
        <f>IF(SUM('Total Number of Participants'!B48:M48)&gt;0,'Food Costs'!N48/SUM('Total Number of Participants'!B48:M48)," ")</f>
        <v>39.800330964485674</v>
      </c>
      <c r="O48" s="47"/>
    </row>
    <row r="49" spans="1:15" ht="12" customHeight="1">
      <c r="A49" s="10" t="str">
        <f>'Pregnant Women Participating'!A49</f>
        <v>Texas</v>
      </c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54"/>
      <c r="N49" s="59" t="str">
        <f>IF(SUM('Total Number of Participants'!B49:M49)&gt;0,'Food Costs'!N49/SUM('Total Number of Participants'!B49:M49)," ")</f>
        <v> </v>
      </c>
      <c r="O49" s="47"/>
    </row>
    <row r="50" spans="1:15" ht="12" customHeight="1">
      <c r="A50" s="10" t="str">
        <f>'Pregnant Women Participating'!A50</f>
        <v>Texas</v>
      </c>
      <c r="B50" s="41">
        <v>31.7101</v>
      </c>
      <c r="C50" s="42">
        <v>29.4751</v>
      </c>
      <c r="D50" s="42">
        <v>10.3986</v>
      </c>
      <c r="E50" s="42">
        <v>30.4722</v>
      </c>
      <c r="F50" s="42">
        <v>28.9986</v>
      </c>
      <c r="G50" s="42">
        <v>25.8839</v>
      </c>
      <c r="H50" s="42">
        <v>29.7301</v>
      </c>
      <c r="I50" s="42">
        <v>30.7958</v>
      </c>
      <c r="J50" s="42">
        <v>27.1946</v>
      </c>
      <c r="K50" s="42">
        <v>29.6185</v>
      </c>
      <c r="L50" s="42">
        <v>10.9496</v>
      </c>
      <c r="M50" s="54">
        <v>32.1121</v>
      </c>
      <c r="N50" s="59">
        <f>IF(SUM('Total Number of Participants'!B50:M50)&gt;0,'Food Costs'!N50/SUM('Total Number of Participants'!B50:M50)," ")</f>
        <v>26.463500012695373</v>
      </c>
      <c r="O50" s="47"/>
    </row>
    <row r="51" spans="1:15" ht="12" customHeight="1">
      <c r="A51" s="10" t="str">
        <f>'Pregnant Women Participating'!A51</f>
        <v>Acoma, Canoncito &amp; Laguna, NM</v>
      </c>
      <c r="B51" s="41">
        <v>32.8845</v>
      </c>
      <c r="C51" s="42">
        <v>35.2941</v>
      </c>
      <c r="D51" s="42">
        <v>56.558</v>
      </c>
      <c r="E51" s="42">
        <v>63.6158</v>
      </c>
      <c r="F51" s="42">
        <v>36.1402</v>
      </c>
      <c r="G51" s="42">
        <v>40.2143</v>
      </c>
      <c r="H51" s="42">
        <v>42.8148</v>
      </c>
      <c r="I51" s="42">
        <v>48.0669</v>
      </c>
      <c r="J51" s="42">
        <v>39.5604</v>
      </c>
      <c r="K51" s="42">
        <v>47.5485</v>
      </c>
      <c r="L51" s="42">
        <v>47.1725</v>
      </c>
      <c r="M51" s="54">
        <v>41.3386</v>
      </c>
      <c r="N51" s="59">
        <f>IF(SUM('Total Number of Participants'!B51:M51)&gt;0,'Food Costs'!N51/SUM('Total Number of Participants'!B51:M51)," ")</f>
        <v>44.35173474619723</v>
      </c>
      <c r="O51" s="47"/>
    </row>
    <row r="52" spans="1:15" ht="12" customHeight="1">
      <c r="A52" s="10" t="str">
        <f>'Pregnant Women Participating'!A52</f>
        <v>Eight Northern Pueblos, NM</v>
      </c>
      <c r="B52" s="41">
        <v>56.9685</v>
      </c>
      <c r="C52" s="42">
        <v>58.9231</v>
      </c>
      <c r="D52" s="42">
        <v>57.7258</v>
      </c>
      <c r="E52" s="42">
        <v>59.1144</v>
      </c>
      <c r="F52" s="42">
        <v>56.9958</v>
      </c>
      <c r="G52" s="42">
        <v>59.9034</v>
      </c>
      <c r="H52" s="42">
        <v>59.5388</v>
      </c>
      <c r="I52" s="42">
        <v>60.6786</v>
      </c>
      <c r="J52" s="42">
        <v>56.327</v>
      </c>
      <c r="K52" s="42">
        <v>58.9954</v>
      </c>
      <c r="L52" s="42">
        <v>58.1784</v>
      </c>
      <c r="M52" s="54">
        <v>54.6495</v>
      </c>
      <c r="N52" s="59">
        <f>IF(SUM('Total Number of Participants'!B52:M52)&gt;0,'Food Costs'!N52/SUM('Total Number of Participants'!B52:M52)," ")</f>
        <v>58.189756816507</v>
      </c>
      <c r="O52" s="47"/>
    </row>
    <row r="53" spans="1:15" ht="12" customHeight="1">
      <c r="A53" s="10" t="str">
        <f>'Pregnant Women Participating'!A53</f>
        <v>Five Sandoval Pueblos, NM</v>
      </c>
      <c r="B53" s="41">
        <v>41.0405</v>
      </c>
      <c r="C53" s="42">
        <v>40.4606</v>
      </c>
      <c r="D53" s="42">
        <v>44.9406</v>
      </c>
      <c r="E53" s="42">
        <v>46.9836</v>
      </c>
      <c r="F53" s="42">
        <v>45.9613</v>
      </c>
      <c r="G53" s="42">
        <v>46.7152</v>
      </c>
      <c r="H53" s="42">
        <v>45.1656</v>
      </c>
      <c r="I53" s="42">
        <v>44.4247</v>
      </c>
      <c r="J53" s="42">
        <v>45.9072</v>
      </c>
      <c r="K53" s="42">
        <v>46.6438</v>
      </c>
      <c r="L53" s="42">
        <v>52.2872</v>
      </c>
      <c r="M53" s="54">
        <v>53.011</v>
      </c>
      <c r="N53" s="59">
        <f>IF(SUM('Total Number of Participants'!B53:M53)&gt;0,'Food Costs'!N53/SUM('Total Number of Participants'!B53:M53)," ")</f>
        <v>45.99916828389243</v>
      </c>
      <c r="O53" s="47"/>
    </row>
    <row r="54" spans="1:15" ht="12" customHeight="1">
      <c r="A54" s="10" t="str">
        <f>'Pregnant Women Participating'!A54</f>
        <v>Isleta Pueblo, NM</v>
      </c>
      <c r="B54" s="41">
        <v>42.043</v>
      </c>
      <c r="C54" s="42">
        <v>44.568</v>
      </c>
      <c r="D54" s="42">
        <v>47.5325</v>
      </c>
      <c r="E54" s="42">
        <v>47.1611</v>
      </c>
      <c r="F54" s="42">
        <v>44.0276</v>
      </c>
      <c r="G54" s="42">
        <v>48.124</v>
      </c>
      <c r="H54" s="42">
        <v>46.0441</v>
      </c>
      <c r="I54" s="42">
        <v>46.0516</v>
      </c>
      <c r="J54" s="42">
        <v>46.801</v>
      </c>
      <c r="K54" s="42">
        <v>48.2759</v>
      </c>
      <c r="L54" s="42">
        <v>49.7659</v>
      </c>
      <c r="M54" s="54">
        <v>46.8807</v>
      </c>
      <c r="N54" s="59">
        <f>IF(SUM('Total Number of Participants'!B54:M54)&gt;0,'Food Costs'!N54/SUM('Total Number of Participants'!B54:M54)," ")</f>
        <v>46.50233309404164</v>
      </c>
      <c r="O54" s="47"/>
    </row>
    <row r="55" spans="1:15" ht="12" customHeight="1">
      <c r="A55" s="10" t="str">
        <f>'Pregnant Women Participating'!A55</f>
        <v>San Felipe Pueblo, NM</v>
      </c>
      <c r="B55" s="41">
        <v>48.9346</v>
      </c>
      <c r="C55" s="42">
        <v>48.0098</v>
      </c>
      <c r="D55" s="42">
        <v>57.7889</v>
      </c>
      <c r="E55" s="42">
        <v>43.2952</v>
      </c>
      <c r="F55" s="42">
        <v>76.2453</v>
      </c>
      <c r="G55" s="42">
        <v>55.3792</v>
      </c>
      <c r="H55" s="42">
        <v>51.4488</v>
      </c>
      <c r="I55" s="42">
        <v>52.8689</v>
      </c>
      <c r="J55" s="42">
        <v>68.0714</v>
      </c>
      <c r="K55" s="42">
        <v>46.1818</v>
      </c>
      <c r="L55" s="42">
        <v>79.3511</v>
      </c>
      <c r="M55" s="54">
        <v>74.0722</v>
      </c>
      <c r="N55" s="59">
        <f>IF(SUM('Total Number of Participants'!B55:M55)&gt;0,'Food Costs'!N55/SUM('Total Number of Participants'!B55:M55)," ")</f>
        <v>58.2018244013683</v>
      </c>
      <c r="O55" s="47"/>
    </row>
    <row r="56" spans="1:15" ht="12" customHeight="1">
      <c r="A56" s="10" t="str">
        <f>'Pregnant Women Participating'!A56</f>
        <v>Santo Domingo Tribe, NM</v>
      </c>
      <c r="B56" s="41">
        <v>79.067</v>
      </c>
      <c r="C56" s="42">
        <v>80.5333</v>
      </c>
      <c r="D56" s="42">
        <v>77.9903</v>
      </c>
      <c r="E56" s="42">
        <v>77.315</v>
      </c>
      <c r="F56" s="42">
        <v>76.9559</v>
      </c>
      <c r="G56" s="42">
        <v>71.4646</v>
      </c>
      <c r="H56" s="42">
        <v>61.955</v>
      </c>
      <c r="I56" s="42">
        <v>69.0677</v>
      </c>
      <c r="J56" s="42">
        <v>71</v>
      </c>
      <c r="K56" s="42">
        <v>78.5226</v>
      </c>
      <c r="L56" s="42">
        <v>85.9427</v>
      </c>
      <c r="M56" s="54">
        <v>132.449</v>
      </c>
      <c r="N56" s="59">
        <f>IF(SUM('Total Number of Participants'!B56:M56)&gt;0,'Food Costs'!N56/SUM('Total Number of Participants'!B56:M56)," ")</f>
        <v>80.12847514743049</v>
      </c>
      <c r="O56" s="47"/>
    </row>
    <row r="57" spans="1:15" ht="12" customHeight="1">
      <c r="A57" s="10" t="str">
        <f>'Pregnant Women Participating'!A57</f>
        <v>Zuni Pueblo, NM</v>
      </c>
      <c r="B57" s="41">
        <v>56.0223</v>
      </c>
      <c r="C57" s="42">
        <v>55.5522</v>
      </c>
      <c r="D57" s="42">
        <v>55.9961</v>
      </c>
      <c r="E57" s="42">
        <v>56.7577</v>
      </c>
      <c r="F57" s="42">
        <v>56.8078</v>
      </c>
      <c r="G57" s="42">
        <v>48.8082</v>
      </c>
      <c r="H57" s="42">
        <v>54.3351</v>
      </c>
      <c r="I57" s="42">
        <v>54.9203</v>
      </c>
      <c r="J57" s="42">
        <v>54.5067</v>
      </c>
      <c r="K57" s="42">
        <v>55.4446</v>
      </c>
      <c r="L57" s="42">
        <v>54.4855</v>
      </c>
      <c r="M57" s="54">
        <v>55.7077</v>
      </c>
      <c r="N57" s="59">
        <f>IF(SUM('Total Number of Participants'!B57:M57)&gt;0,'Food Costs'!N57/SUM('Total Number of Participants'!B57:M57)," ")</f>
        <v>54.969323069956985</v>
      </c>
      <c r="O57" s="47"/>
    </row>
    <row r="58" spans="1:15" ht="12" customHeight="1">
      <c r="A58" s="10" t="str">
        <f>'Pregnant Women Participating'!A58</f>
        <v>Cherokee Nation, OK</v>
      </c>
      <c r="B58" s="41">
        <v>38.2499</v>
      </c>
      <c r="C58" s="42">
        <v>39.7725</v>
      </c>
      <c r="D58" s="42">
        <v>41.5256</v>
      </c>
      <c r="E58" s="42">
        <v>44.1454</v>
      </c>
      <c r="F58" s="42">
        <v>32.2041</v>
      </c>
      <c r="G58" s="42">
        <v>40.4186</v>
      </c>
      <c r="H58" s="42">
        <v>43.2776</v>
      </c>
      <c r="I58" s="42">
        <v>49.164</v>
      </c>
      <c r="J58" s="42">
        <v>78.0471</v>
      </c>
      <c r="K58" s="42">
        <v>66.671</v>
      </c>
      <c r="L58" s="42">
        <v>6.1021</v>
      </c>
      <c r="M58" s="54">
        <v>46.0885</v>
      </c>
      <c r="N58" s="59">
        <f>IF(SUM('Total Number of Participants'!B58:M58)&gt;0,'Food Costs'!N58/SUM('Total Number of Participants'!B58:M58)," ")</f>
        <v>43.73049556717436</v>
      </c>
      <c r="O58" s="47"/>
    </row>
    <row r="59" spans="1:15" ht="12" customHeight="1">
      <c r="A59" s="10" t="str">
        <f>'Pregnant Women Participating'!A59</f>
        <v>Chickasaw Nation, OK</v>
      </c>
      <c r="B59" s="41">
        <v>13.2349</v>
      </c>
      <c r="C59" s="42">
        <v>35.4302</v>
      </c>
      <c r="D59" s="42">
        <v>34.0762</v>
      </c>
      <c r="E59" s="42">
        <v>37.9883</v>
      </c>
      <c r="F59" s="42">
        <v>37.2322</v>
      </c>
      <c r="G59" s="42">
        <v>46.3183</v>
      </c>
      <c r="H59" s="42">
        <v>22.3209</v>
      </c>
      <c r="I59" s="42">
        <v>39.329</v>
      </c>
      <c r="J59" s="42">
        <v>35.5405</v>
      </c>
      <c r="K59" s="42">
        <v>34.8824</v>
      </c>
      <c r="L59" s="42">
        <v>34.3259</v>
      </c>
      <c r="M59" s="54">
        <v>36.525</v>
      </c>
      <c r="N59" s="59">
        <f>IF(SUM('Total Number of Participants'!B59:M59)&gt;0,'Food Costs'!N59/SUM('Total Number of Participants'!B59:M59)," ")</f>
        <v>33.848588391064794</v>
      </c>
      <c r="O59" s="47"/>
    </row>
    <row r="60" spans="1:15" ht="12" customHeight="1">
      <c r="A60" s="10" t="str">
        <f>'Pregnant Women Participating'!A60</f>
        <v>Choctaw Nation, OK</v>
      </c>
      <c r="B60" s="41">
        <v>39.5574</v>
      </c>
      <c r="C60" s="42">
        <v>41.4125</v>
      </c>
      <c r="D60" s="42">
        <v>38.5885</v>
      </c>
      <c r="E60" s="42">
        <v>38.488</v>
      </c>
      <c r="F60" s="42">
        <v>37.7114</v>
      </c>
      <c r="G60" s="42">
        <v>34.3423</v>
      </c>
      <c r="H60" s="42">
        <v>38.6824</v>
      </c>
      <c r="I60" s="42">
        <v>37.6147</v>
      </c>
      <c r="J60" s="42">
        <v>38.0623</v>
      </c>
      <c r="K60" s="42">
        <v>35.1783</v>
      </c>
      <c r="L60" s="42">
        <v>40.3845</v>
      </c>
      <c r="M60" s="54">
        <v>13.9111</v>
      </c>
      <c r="N60" s="59">
        <f>IF(SUM('Total Number of Participants'!B60:M60)&gt;0,'Food Costs'!N60/SUM('Total Number of Participants'!B60:M60)," ")</f>
        <v>36.173776712602354</v>
      </c>
      <c r="O60" s="47"/>
    </row>
    <row r="61" spans="1:15" ht="12" customHeight="1">
      <c r="A61" s="10" t="str">
        <f>'Pregnant Women Participating'!A61</f>
        <v>Citizen Potawatomi Nation, OK</v>
      </c>
      <c r="B61" s="41">
        <v>39.9328</v>
      </c>
      <c r="C61" s="42">
        <v>44.1587</v>
      </c>
      <c r="D61" s="42">
        <v>43.1545</v>
      </c>
      <c r="E61" s="42">
        <v>47.7023</v>
      </c>
      <c r="F61" s="42">
        <v>41.2447</v>
      </c>
      <c r="G61" s="42">
        <v>50.4087</v>
      </c>
      <c r="H61" s="42">
        <v>45.2734</v>
      </c>
      <c r="I61" s="42">
        <v>46.9771</v>
      </c>
      <c r="J61" s="42">
        <v>42.3328</v>
      </c>
      <c r="K61" s="42">
        <v>49.2826</v>
      </c>
      <c r="L61" s="42">
        <v>44.4689</v>
      </c>
      <c r="M61" s="54">
        <v>42.2506</v>
      </c>
      <c r="N61" s="59">
        <f>IF(SUM('Total Number of Participants'!B61:M61)&gt;0,'Food Costs'!N61/SUM('Total Number of Participants'!B61:M61)," ")</f>
        <v>44.799562425012354</v>
      </c>
      <c r="O61" s="47"/>
    </row>
    <row r="62" spans="1:15" ht="12" customHeight="1">
      <c r="A62" s="10" t="str">
        <f>'Pregnant Women Participating'!A62</f>
        <v>Inter-Tribal Council, OK</v>
      </c>
      <c r="B62" s="41">
        <v>56.7927</v>
      </c>
      <c r="C62" s="42">
        <v>51.6093</v>
      </c>
      <c r="D62" s="42">
        <v>56.0348</v>
      </c>
      <c r="E62" s="42">
        <v>61.2123</v>
      </c>
      <c r="F62" s="42">
        <v>53.1232</v>
      </c>
      <c r="G62" s="42">
        <v>61.5592</v>
      </c>
      <c r="H62" s="42">
        <v>58.5654</v>
      </c>
      <c r="I62" s="42">
        <v>53.0532</v>
      </c>
      <c r="J62" s="42">
        <v>55.9736</v>
      </c>
      <c r="K62" s="42">
        <v>54.7978</v>
      </c>
      <c r="L62" s="42">
        <v>57.1576</v>
      </c>
      <c r="M62" s="54">
        <v>57.071</v>
      </c>
      <c r="N62" s="59">
        <f>IF(SUM('Total Number of Participants'!B62:M62)&gt;0,'Food Costs'!N62/SUM('Total Number of Participants'!B62:M62)," ")</f>
        <v>56.37432117920869</v>
      </c>
      <c r="O62" s="47"/>
    </row>
    <row r="63" spans="1:15" ht="12" customHeight="1">
      <c r="A63" s="10" t="str">
        <f>'Pregnant Women Participating'!A63</f>
        <v>Muscogee Creek Nation, OK</v>
      </c>
      <c r="B63" s="41">
        <v>43.6947</v>
      </c>
      <c r="C63" s="42">
        <v>47.9287</v>
      </c>
      <c r="D63" s="42">
        <v>48.6487</v>
      </c>
      <c r="E63" s="42">
        <v>59.2247</v>
      </c>
      <c r="F63" s="42">
        <v>45.5665</v>
      </c>
      <c r="G63" s="42">
        <v>61.1963</v>
      </c>
      <c r="H63" s="42">
        <v>29.7244</v>
      </c>
      <c r="I63" s="42">
        <v>46.6188</v>
      </c>
      <c r="J63" s="42">
        <v>45.5898</v>
      </c>
      <c r="K63" s="42">
        <v>45.6168</v>
      </c>
      <c r="L63" s="42">
        <v>46.7094</v>
      </c>
      <c r="M63" s="54">
        <v>44.9097</v>
      </c>
      <c r="N63" s="59">
        <f>IF(SUM('Total Number of Participants'!B63:M63)&gt;0,'Food Costs'!N63/SUM('Total Number of Participants'!B63:M63)," ")</f>
        <v>47.11130424705951</v>
      </c>
      <c r="O63" s="47"/>
    </row>
    <row r="64" spans="1:15" ht="12" customHeight="1">
      <c r="A64" s="10" t="str">
        <f>'Pregnant Women Participating'!A64</f>
        <v>Osage Tribal Council, OK</v>
      </c>
      <c r="B64" s="41">
        <v>48.9801</v>
      </c>
      <c r="C64" s="42">
        <v>65.8765</v>
      </c>
      <c r="D64" s="42">
        <v>31.9691</v>
      </c>
      <c r="E64" s="42">
        <v>72.6934</v>
      </c>
      <c r="F64" s="42">
        <v>27.1111</v>
      </c>
      <c r="G64" s="42">
        <v>65.823</v>
      </c>
      <c r="H64" s="42">
        <v>46.8592</v>
      </c>
      <c r="I64" s="42">
        <v>28.7318</v>
      </c>
      <c r="J64" s="42">
        <v>61.5179</v>
      </c>
      <c r="K64" s="42">
        <v>78.0441</v>
      </c>
      <c r="L64" s="42">
        <v>42.8914</v>
      </c>
      <c r="M64" s="54">
        <v>31.7766</v>
      </c>
      <c r="N64" s="59">
        <f>IF(SUM('Total Number of Participants'!B64:M64)&gt;0,'Food Costs'!N64/SUM('Total Number of Participants'!B64:M64)," ")</f>
        <v>50.440118639675184</v>
      </c>
      <c r="O64" s="47"/>
    </row>
    <row r="65" spans="1:15" ht="12" customHeight="1">
      <c r="A65" s="10" t="str">
        <f>'Pregnant Women Participating'!A65</f>
        <v>Otoe-Missouria Tribe, OK</v>
      </c>
      <c r="B65" s="41">
        <v>44.7873</v>
      </c>
      <c r="C65" s="42">
        <v>42.6672</v>
      </c>
      <c r="D65" s="42">
        <v>58.5119</v>
      </c>
      <c r="E65" s="42">
        <v>61.6357</v>
      </c>
      <c r="F65" s="42">
        <v>42.4741</v>
      </c>
      <c r="G65" s="42">
        <v>43.1286</v>
      </c>
      <c r="H65" s="42">
        <v>21.7601</v>
      </c>
      <c r="I65" s="42">
        <v>43.5821</v>
      </c>
      <c r="J65" s="42">
        <v>46.1632</v>
      </c>
      <c r="K65" s="42">
        <v>39.566</v>
      </c>
      <c r="L65" s="42">
        <v>44.7935</v>
      </c>
      <c r="M65" s="54">
        <v>41.2664</v>
      </c>
      <c r="N65" s="59">
        <f>IF(SUM('Total Number of Participants'!B65:M65)&gt;0,'Food Costs'!N65/SUM('Total Number of Participants'!B65:M65)," ")</f>
        <v>44.348588410104014</v>
      </c>
      <c r="O65" s="47"/>
    </row>
    <row r="66" spans="1:15" ht="12" customHeight="1">
      <c r="A66" s="10" t="str">
        <f>'Pregnant Women Participating'!A66</f>
        <v>Wichita, Caddo &amp; Delaware (WCD), OK</v>
      </c>
      <c r="B66" s="41">
        <v>38.0287</v>
      </c>
      <c r="C66" s="42">
        <v>38.6691</v>
      </c>
      <c r="D66" s="42">
        <v>36.55</v>
      </c>
      <c r="E66" s="42">
        <v>41.9222</v>
      </c>
      <c r="F66" s="42">
        <v>38.0719</v>
      </c>
      <c r="G66" s="42">
        <v>37.1296</v>
      </c>
      <c r="H66" s="42">
        <v>39.7433</v>
      </c>
      <c r="I66" s="42">
        <v>39.7145</v>
      </c>
      <c r="J66" s="42">
        <v>36.1696</v>
      </c>
      <c r="K66" s="42">
        <v>38.2528</v>
      </c>
      <c r="L66" s="42">
        <v>39.342</v>
      </c>
      <c r="M66" s="54">
        <v>36.2095</v>
      </c>
      <c r="N66" s="59">
        <f>IF(SUM('Total Number of Participants'!B66:M66)&gt;0,'Food Costs'!N66/SUM('Total Number of Participants'!B66:M66)," ")</f>
        <v>38.324194003954325</v>
      </c>
      <c r="O66" s="47"/>
    </row>
    <row r="67" spans="1:15" s="23" customFormat="1" ht="24.75" customHeight="1">
      <c r="A67" s="19" t="str">
        <f>'Pregnant Women Participating'!A67</f>
        <v>Southwest Region</v>
      </c>
      <c r="B67" s="43">
        <v>36.5389</v>
      </c>
      <c r="C67" s="44">
        <v>32.1783</v>
      </c>
      <c r="D67" s="44">
        <v>20.9125</v>
      </c>
      <c r="E67" s="44">
        <v>34.5839</v>
      </c>
      <c r="F67" s="44">
        <v>32.895</v>
      </c>
      <c r="G67" s="44">
        <v>31.0627</v>
      </c>
      <c r="H67" s="44">
        <v>34.8858</v>
      </c>
      <c r="I67" s="44">
        <v>34.1853</v>
      </c>
      <c r="J67" s="44">
        <v>32.7613</v>
      </c>
      <c r="K67" s="44">
        <v>33.0899</v>
      </c>
      <c r="L67" s="44">
        <v>20.7758</v>
      </c>
      <c r="M67" s="53">
        <v>38.1362</v>
      </c>
      <c r="N67" s="60">
        <f>IF(SUM('Total Number of Participants'!B67:M67)&gt;0,'Food Costs'!N67/SUM('Total Number of Participants'!B67:M67)," ")</f>
        <v>31.844598573474595</v>
      </c>
      <c r="O67" s="47"/>
    </row>
    <row r="68" spans="1:15" ht="12" customHeight="1">
      <c r="A68" s="10" t="str">
        <f>'Pregnant Women Participating'!A68</f>
        <v>Colorado</v>
      </c>
      <c r="B68" s="41">
        <v>41.063</v>
      </c>
      <c r="C68" s="42">
        <v>42.6975</v>
      </c>
      <c r="D68" s="42">
        <v>41.3601</v>
      </c>
      <c r="E68" s="42">
        <v>41.6812</v>
      </c>
      <c r="F68" s="42">
        <v>40.963</v>
      </c>
      <c r="G68" s="42">
        <v>39.0485</v>
      </c>
      <c r="H68" s="42">
        <v>40.2923</v>
      </c>
      <c r="I68" s="42">
        <v>40.0475</v>
      </c>
      <c r="J68" s="42">
        <v>39.8324</v>
      </c>
      <c r="K68" s="42">
        <v>57.5523</v>
      </c>
      <c r="L68" s="42">
        <v>40.0738</v>
      </c>
      <c r="M68" s="54">
        <v>22.3773</v>
      </c>
      <c r="N68" s="59">
        <f>IF(SUM('Total Number of Participants'!B68:M68)&gt;0,'Food Costs'!N68/SUM('Total Number of Participants'!B68:M68)," ")</f>
        <v>40.59545590881824</v>
      </c>
      <c r="O68" s="47"/>
    </row>
    <row r="69" spans="1:15" ht="12" customHeight="1">
      <c r="A69" s="10" t="str">
        <f>'Pregnant Women Participating'!A69</f>
        <v>Iowa</v>
      </c>
      <c r="B69" s="41">
        <v>36.887</v>
      </c>
      <c r="C69" s="42">
        <v>37.3</v>
      </c>
      <c r="D69" s="42">
        <v>32.0655</v>
      </c>
      <c r="E69" s="42">
        <v>36.305</v>
      </c>
      <c r="F69" s="42">
        <v>33.9573</v>
      </c>
      <c r="G69" s="42">
        <v>35.989</v>
      </c>
      <c r="H69" s="42">
        <v>37.0172</v>
      </c>
      <c r="I69" s="42">
        <v>34.1809</v>
      </c>
      <c r="J69" s="42">
        <v>33.1519</v>
      </c>
      <c r="K69" s="42">
        <v>35.4746</v>
      </c>
      <c r="L69" s="42">
        <v>36.004</v>
      </c>
      <c r="M69" s="54">
        <v>12.798</v>
      </c>
      <c r="N69" s="59">
        <f>IF(SUM('Total Number of Participants'!B69:M69)&gt;0,'Food Costs'!N69/SUM('Total Number of Participants'!B69:M69)," ")</f>
        <v>33.4352159552492</v>
      </c>
      <c r="O69" s="47"/>
    </row>
    <row r="70" spans="1:15" ht="12" customHeight="1">
      <c r="A70" s="10" t="str">
        <f>'Pregnant Women Participating'!A70</f>
        <v>Kansas</v>
      </c>
      <c r="B70" s="41">
        <v>59.7941</v>
      </c>
      <c r="C70" s="42">
        <v>23.6393</v>
      </c>
      <c r="D70" s="42">
        <v>37.4124</v>
      </c>
      <c r="E70" s="42">
        <v>40.5381</v>
      </c>
      <c r="F70" s="42">
        <v>38.9043</v>
      </c>
      <c r="G70" s="42">
        <v>35.628</v>
      </c>
      <c r="H70" s="42">
        <v>40.9772</v>
      </c>
      <c r="I70" s="42">
        <v>38.6677</v>
      </c>
      <c r="J70" s="42">
        <v>38.5861</v>
      </c>
      <c r="K70" s="42">
        <v>37.4832</v>
      </c>
      <c r="L70" s="42">
        <v>41.2776</v>
      </c>
      <c r="M70" s="54">
        <v>19.0383</v>
      </c>
      <c r="N70" s="59">
        <f>IF(SUM('Total Number of Participants'!B70:M70)&gt;0,'Food Costs'!N70/SUM('Total Number of Participants'!B70:M70)," ")</f>
        <v>37.77597220599568</v>
      </c>
      <c r="O70" s="47"/>
    </row>
    <row r="71" spans="1:15" ht="12" customHeight="1">
      <c r="A71" s="10" t="str">
        <f>'Pregnant Women Participating'!A71</f>
        <v>Missouri</v>
      </c>
      <c r="B71" s="41">
        <v>16.7288</v>
      </c>
      <c r="C71" s="42">
        <v>39.6977</v>
      </c>
      <c r="D71" s="42">
        <v>36.0799</v>
      </c>
      <c r="E71" s="42">
        <v>40.4366</v>
      </c>
      <c r="F71" s="42">
        <v>35.5583</v>
      </c>
      <c r="G71" s="42">
        <v>35.8491</v>
      </c>
      <c r="H71" s="42">
        <v>39.5099</v>
      </c>
      <c r="I71" s="42">
        <v>39.2609</v>
      </c>
      <c r="J71" s="42">
        <v>37.8003</v>
      </c>
      <c r="K71" s="42">
        <v>36.2619</v>
      </c>
      <c r="L71" s="42">
        <v>40.0155</v>
      </c>
      <c r="M71" s="54">
        <v>54.2952</v>
      </c>
      <c r="N71" s="59">
        <f>IF(SUM('Total Number of Participants'!B71:M71)&gt;0,'Food Costs'!N71/SUM('Total Number of Participants'!B71:M71)," ")</f>
        <v>37.5999849690712</v>
      </c>
      <c r="O71" s="47"/>
    </row>
    <row r="72" spans="1:15" ht="12" customHeight="1">
      <c r="A72" s="10" t="str">
        <f>'Pregnant Women Participating'!A72</f>
        <v>Montana</v>
      </c>
      <c r="B72" s="41">
        <v>58.402</v>
      </c>
      <c r="C72" s="42">
        <v>44.0956</v>
      </c>
      <c r="D72" s="42">
        <v>24.5875</v>
      </c>
      <c r="E72" s="42">
        <v>42.3456</v>
      </c>
      <c r="F72" s="42">
        <v>41.2949</v>
      </c>
      <c r="G72" s="42">
        <v>40.7636</v>
      </c>
      <c r="H72" s="42">
        <v>43.4876</v>
      </c>
      <c r="I72" s="42">
        <v>41.8727</v>
      </c>
      <c r="J72" s="42">
        <v>40.1462</v>
      </c>
      <c r="K72" s="42">
        <v>41.6596</v>
      </c>
      <c r="L72" s="42">
        <v>41.2767</v>
      </c>
      <c r="M72" s="54">
        <v>51.444</v>
      </c>
      <c r="N72" s="59">
        <f>IF(SUM('Total Number of Participants'!B72:M72)&gt;0,'Food Costs'!N72/SUM('Total Number of Participants'!B72:M72)," ")</f>
        <v>42.6753057548671</v>
      </c>
      <c r="O72" s="47"/>
    </row>
    <row r="73" spans="1:15" ht="12" customHeight="1">
      <c r="A73" s="10" t="str">
        <f>'Pregnant Women Participating'!A73</f>
        <v>Nebraska</v>
      </c>
      <c r="B73" s="41">
        <v>43.999</v>
      </c>
      <c r="C73" s="42">
        <v>46.7742</v>
      </c>
      <c r="D73" s="42">
        <v>42.6123</v>
      </c>
      <c r="E73" s="42">
        <v>45.393</v>
      </c>
      <c r="F73" s="42">
        <v>44.2673</v>
      </c>
      <c r="G73" s="42">
        <v>42.0079</v>
      </c>
      <c r="H73" s="42">
        <v>45.6811</v>
      </c>
      <c r="I73" s="42">
        <v>43.5879</v>
      </c>
      <c r="J73" s="42">
        <v>43.6774</v>
      </c>
      <c r="K73" s="42">
        <v>44.6034</v>
      </c>
      <c r="L73" s="42">
        <v>46.0541</v>
      </c>
      <c r="M73" s="54">
        <v>42.7324</v>
      </c>
      <c r="N73" s="59">
        <f>IF(SUM('Total Number of Participants'!B73:M73)&gt;0,'Food Costs'!N73/SUM('Total Number of Participants'!B73:M73)," ")</f>
        <v>44.29967738736515</v>
      </c>
      <c r="O73" s="47"/>
    </row>
    <row r="74" spans="1:15" ht="12" customHeight="1">
      <c r="A74" s="10" t="str">
        <f>'Pregnant Women Participating'!A74</f>
        <v>North Dakota</v>
      </c>
      <c r="B74" s="41">
        <v>50.7153</v>
      </c>
      <c r="C74" s="42">
        <v>49.1364</v>
      </c>
      <c r="D74" s="42">
        <v>46.0379</v>
      </c>
      <c r="E74" s="42">
        <v>50.6289</v>
      </c>
      <c r="F74" s="42">
        <v>48.0518</v>
      </c>
      <c r="G74" s="42">
        <v>60.1114</v>
      </c>
      <c r="H74" s="42">
        <v>48.8547</v>
      </c>
      <c r="I74" s="42">
        <v>48.1907</v>
      </c>
      <c r="J74" s="42">
        <v>29.9788</v>
      </c>
      <c r="K74" s="42">
        <v>51.0677</v>
      </c>
      <c r="L74" s="42">
        <v>50.8269</v>
      </c>
      <c r="M74" s="54">
        <v>48.2487</v>
      </c>
      <c r="N74" s="59">
        <f>IF(SUM('Total Number of Participants'!B74:M74)&gt;0,'Food Costs'!N74/SUM('Total Number of Participants'!B74:M74)," ")</f>
        <v>48.49798830056025</v>
      </c>
      <c r="O74" s="47"/>
    </row>
    <row r="75" spans="1:15" ht="12" customHeight="1">
      <c r="A75" s="10" t="str">
        <f>'Pregnant Women Participating'!A75</f>
        <v>South Dakota</v>
      </c>
      <c r="B75" s="41">
        <v>50.9191</v>
      </c>
      <c r="C75" s="42">
        <v>46.0925</v>
      </c>
      <c r="D75" s="42">
        <v>42.3244</v>
      </c>
      <c r="E75" s="42">
        <v>51.8637</v>
      </c>
      <c r="F75" s="42">
        <v>42.874</v>
      </c>
      <c r="G75" s="42">
        <v>44.003</v>
      </c>
      <c r="H75" s="42">
        <v>48.9757</v>
      </c>
      <c r="I75" s="42">
        <v>65.2879</v>
      </c>
      <c r="J75" s="42">
        <v>29.5582</v>
      </c>
      <c r="K75" s="42">
        <v>50.8563</v>
      </c>
      <c r="L75" s="42">
        <v>40.1044</v>
      </c>
      <c r="M75" s="54">
        <v>41.7127</v>
      </c>
      <c r="N75" s="59">
        <f>IF(SUM('Total Number of Participants'!B75:M75)&gt;0,'Food Costs'!N75/SUM('Total Number of Participants'!B75:M75)," ")</f>
        <v>46.288045423854776</v>
      </c>
      <c r="O75" s="47"/>
    </row>
    <row r="76" spans="1:15" ht="12" customHeight="1">
      <c r="A76" s="10" t="str">
        <f>'Pregnant Women Participating'!A76</f>
        <v>Utah</v>
      </c>
      <c r="B76" s="41">
        <v>39.0436</v>
      </c>
      <c r="C76" s="42">
        <v>36.4851</v>
      </c>
      <c r="D76" s="42">
        <v>35.2476</v>
      </c>
      <c r="E76" s="42">
        <v>38.7607</v>
      </c>
      <c r="F76" s="42">
        <v>34.7382</v>
      </c>
      <c r="G76" s="42">
        <v>34.7092</v>
      </c>
      <c r="H76" s="42">
        <v>35.8797</v>
      </c>
      <c r="I76" s="42">
        <v>37.5248</v>
      </c>
      <c r="J76" s="42">
        <v>33.4327</v>
      </c>
      <c r="K76" s="42">
        <v>38.1921</v>
      </c>
      <c r="L76" s="42">
        <v>36.7489</v>
      </c>
      <c r="M76" s="54">
        <v>32.2735</v>
      </c>
      <c r="N76" s="59">
        <f>IF(SUM('Total Number of Participants'!B76:M76)&gt;0,'Food Costs'!N76/SUM('Total Number of Participants'!B76:M76)," ")</f>
        <v>36.10225050267887</v>
      </c>
      <c r="O76" s="47"/>
    </row>
    <row r="77" spans="1:15" ht="12" customHeight="1">
      <c r="A77" s="10" t="str">
        <f>'Pregnant Women Participating'!A77</f>
        <v>Wyoming</v>
      </c>
      <c r="B77" s="41">
        <v>16.7183</v>
      </c>
      <c r="C77" s="42">
        <v>16.4711</v>
      </c>
      <c r="D77" s="42">
        <v>48.6663</v>
      </c>
      <c r="E77" s="42">
        <v>48.61</v>
      </c>
      <c r="F77" s="42">
        <v>31.7519</v>
      </c>
      <c r="G77" s="42">
        <v>31.9262</v>
      </c>
      <c r="H77" s="42">
        <v>8.2621</v>
      </c>
      <c r="I77" s="42">
        <v>49.1694</v>
      </c>
      <c r="J77" s="42">
        <v>14.1072</v>
      </c>
      <c r="K77" s="42">
        <v>32.7366</v>
      </c>
      <c r="L77" s="42">
        <v>33.5933</v>
      </c>
      <c r="M77" s="54">
        <v>34.1052</v>
      </c>
      <c r="N77" s="59">
        <f>IF(SUM('Total Number of Participants'!B77:M77)&gt;0,'Food Costs'!N77/SUM('Total Number of Participants'!B77:M77)," ")</f>
        <v>30.5268461344824</v>
      </c>
      <c r="O77" s="47"/>
    </row>
    <row r="78" spans="1:15" ht="12" customHeight="1">
      <c r="A78" s="10" t="str">
        <f>'Pregnant Women Participating'!A78</f>
        <v>Ute Mountain Ute Tribe, CO</v>
      </c>
      <c r="B78" s="41">
        <v>49.9563</v>
      </c>
      <c r="C78" s="42">
        <v>48.3779</v>
      </c>
      <c r="D78" s="42">
        <v>41.0793</v>
      </c>
      <c r="E78" s="42">
        <v>46.8521</v>
      </c>
      <c r="F78" s="42">
        <v>50.7083</v>
      </c>
      <c r="G78" s="42">
        <v>49.4246</v>
      </c>
      <c r="H78" s="42">
        <v>52.6441</v>
      </c>
      <c r="I78" s="42">
        <v>50.0103</v>
      </c>
      <c r="J78" s="42">
        <v>49.9327</v>
      </c>
      <c r="K78" s="42">
        <v>47.9484</v>
      </c>
      <c r="L78" s="42">
        <v>47.5088</v>
      </c>
      <c r="M78" s="54">
        <v>47.4887</v>
      </c>
      <c r="N78" s="59">
        <f>IF(SUM('Total Number of Participants'!B78:M78)&gt;0,'Food Costs'!N78/SUM('Total Number of Participants'!B78:M78)," ")</f>
        <v>48.50555308751666</v>
      </c>
      <c r="O78" s="47"/>
    </row>
    <row r="79" spans="1:15" ht="12" customHeight="1">
      <c r="A79" s="10" t="str">
        <f>'Pregnant Women Participating'!A79</f>
        <v>Omaha Sioux, NE</v>
      </c>
      <c r="B79" s="41">
        <v>71.109</v>
      </c>
      <c r="C79" s="42">
        <v>75.6041</v>
      </c>
      <c r="D79" s="42">
        <v>72.2226</v>
      </c>
      <c r="E79" s="42">
        <v>75.7967</v>
      </c>
      <c r="F79" s="42">
        <v>69.5879</v>
      </c>
      <c r="G79" s="42">
        <v>72.0404</v>
      </c>
      <c r="H79" s="42">
        <v>75.4437</v>
      </c>
      <c r="I79" s="42">
        <v>74.2112</v>
      </c>
      <c r="J79" s="42">
        <v>73.5588</v>
      </c>
      <c r="K79" s="42">
        <v>72.6582</v>
      </c>
      <c r="L79" s="42">
        <v>70.9677</v>
      </c>
      <c r="M79" s="54">
        <v>69.9783</v>
      </c>
      <c r="N79" s="59">
        <f>IF(SUM('Total Number of Participants'!B79:M79)&gt;0,'Food Costs'!N79/SUM('Total Number of Participants'!B79:M79)," ")</f>
        <v>72.73431533006001</v>
      </c>
      <c r="O79" s="47"/>
    </row>
    <row r="80" spans="1:15" ht="12" customHeight="1">
      <c r="A80" s="10" t="str">
        <f>'Pregnant Women Participating'!A80</f>
        <v>Santee Sioux, NE</v>
      </c>
      <c r="B80" s="41">
        <v>69.9213</v>
      </c>
      <c r="C80" s="42">
        <v>64.3692</v>
      </c>
      <c r="D80" s="42">
        <v>67.7197</v>
      </c>
      <c r="E80" s="42">
        <v>74.1695</v>
      </c>
      <c r="F80" s="42">
        <v>69.8333</v>
      </c>
      <c r="G80" s="42">
        <v>67.7769</v>
      </c>
      <c r="H80" s="42">
        <v>72.0301</v>
      </c>
      <c r="I80" s="42">
        <v>75.7761</v>
      </c>
      <c r="J80" s="42">
        <v>71.979</v>
      </c>
      <c r="K80" s="42">
        <v>72.558</v>
      </c>
      <c r="L80" s="42">
        <v>68.8676</v>
      </c>
      <c r="M80" s="54">
        <v>74.0609</v>
      </c>
      <c r="N80" s="59">
        <f>IF(SUM('Total Number of Participants'!B80:M80)&gt;0,'Food Costs'!N80/SUM('Total Number of Participants'!B80:M80)," ")</f>
        <v>70.72814910025707</v>
      </c>
      <c r="O80" s="47"/>
    </row>
    <row r="81" spans="1:15" ht="12" customHeight="1">
      <c r="A81" s="10" t="str">
        <f>'Pregnant Women Participating'!A81</f>
        <v>Winnebago Tribe, NE</v>
      </c>
      <c r="B81" s="41">
        <v>62.5951</v>
      </c>
      <c r="C81" s="42">
        <v>65.1624</v>
      </c>
      <c r="D81" s="42">
        <v>64.7037</v>
      </c>
      <c r="E81" s="42">
        <v>68.7793</v>
      </c>
      <c r="F81" s="42">
        <v>66.5352</v>
      </c>
      <c r="G81" s="42">
        <v>73.7957</v>
      </c>
      <c r="H81" s="42">
        <v>73.181</v>
      </c>
      <c r="I81" s="42">
        <v>72.2043</v>
      </c>
      <c r="J81" s="42">
        <v>66.1472</v>
      </c>
      <c r="K81" s="42">
        <v>65.8621</v>
      </c>
      <c r="L81" s="42">
        <v>70.4743</v>
      </c>
      <c r="M81" s="54">
        <v>44.4728</v>
      </c>
      <c r="N81" s="59">
        <f>IF(SUM('Total Number of Participants'!B81:M81)&gt;0,'Food Costs'!N81/SUM('Total Number of Participants'!B81:M81)," ")</f>
        <v>66.02716981132076</v>
      </c>
      <c r="O81" s="47"/>
    </row>
    <row r="82" spans="1:15" ht="12" customHeight="1">
      <c r="A82" s="10" t="str">
        <f>'Pregnant Women Participating'!A82</f>
        <v>Standing Rock Sioux Tribe, ND</v>
      </c>
      <c r="B82" s="41">
        <v>37.4276</v>
      </c>
      <c r="C82" s="42">
        <v>43.134</v>
      </c>
      <c r="D82" s="42">
        <v>45.7904</v>
      </c>
      <c r="E82" s="42">
        <v>55.25</v>
      </c>
      <c r="F82" s="42">
        <v>53.1819</v>
      </c>
      <c r="G82" s="42">
        <v>53.1124</v>
      </c>
      <c r="H82" s="42">
        <v>54.5006</v>
      </c>
      <c r="I82" s="42">
        <v>57.5381</v>
      </c>
      <c r="J82" s="42">
        <v>50.865</v>
      </c>
      <c r="K82" s="42">
        <v>34.8854</v>
      </c>
      <c r="L82" s="42">
        <v>40.5818</v>
      </c>
      <c r="M82" s="54">
        <v>50.0157</v>
      </c>
      <c r="N82" s="59">
        <f>IF(SUM('Total Number of Participants'!B82:M82)&gt;0,'Food Costs'!N82/SUM('Total Number of Participants'!B82:M82)," ")</f>
        <v>47.90296150049358</v>
      </c>
      <c r="O82" s="47"/>
    </row>
    <row r="83" spans="1:15" ht="12" customHeight="1">
      <c r="A83" s="10" t="str">
        <f>'Pregnant Women Participating'!A83</f>
        <v>Three Affiliated Tribes, ND</v>
      </c>
      <c r="B83" s="41">
        <v>63.5389</v>
      </c>
      <c r="C83" s="42">
        <v>71.885</v>
      </c>
      <c r="D83" s="42">
        <v>60.5683</v>
      </c>
      <c r="E83" s="42">
        <v>64.6906</v>
      </c>
      <c r="F83" s="42">
        <v>68.8414</v>
      </c>
      <c r="G83" s="42">
        <v>68.007</v>
      </c>
      <c r="H83" s="42">
        <v>71.8619</v>
      </c>
      <c r="I83" s="42">
        <v>73.0106</v>
      </c>
      <c r="J83" s="42">
        <v>72.135</v>
      </c>
      <c r="K83" s="42">
        <v>75.033</v>
      </c>
      <c r="L83" s="42">
        <v>71.405</v>
      </c>
      <c r="M83" s="54">
        <v>72.1797</v>
      </c>
      <c r="N83" s="59">
        <f>IF(SUM('Total Number of Participants'!B83:M83)&gt;0,'Food Costs'!N83/SUM('Total Number of Participants'!B83:M83)," ")</f>
        <v>69.24521838424208</v>
      </c>
      <c r="O83" s="47"/>
    </row>
    <row r="84" spans="1:15" ht="12" customHeight="1">
      <c r="A84" s="10" t="str">
        <f>'Pregnant Women Participating'!A84</f>
        <v>Cheyenne River Sioux, SD</v>
      </c>
      <c r="B84" s="41">
        <v>69.1084</v>
      </c>
      <c r="C84" s="42">
        <v>67.226</v>
      </c>
      <c r="D84" s="42">
        <v>69.8526</v>
      </c>
      <c r="E84" s="42">
        <v>71.5245</v>
      </c>
      <c r="F84" s="42">
        <v>72.3784</v>
      </c>
      <c r="G84" s="42">
        <v>68.8992</v>
      </c>
      <c r="H84" s="42">
        <v>69.3396</v>
      </c>
      <c r="I84" s="42">
        <v>63.2536</v>
      </c>
      <c r="J84" s="42">
        <v>66.4194</v>
      </c>
      <c r="K84" s="42">
        <v>67.2127</v>
      </c>
      <c r="L84" s="42">
        <v>47.3634</v>
      </c>
      <c r="M84" s="54">
        <v>62.8506</v>
      </c>
      <c r="N84" s="59">
        <f>IF(SUM('Total Number of Participants'!B84:M84)&gt;0,'Food Costs'!N84/SUM('Total Number of Participants'!B84:M84)," ")</f>
        <v>66.38050053374451</v>
      </c>
      <c r="O84" s="47"/>
    </row>
    <row r="85" spans="1:15" ht="12" customHeight="1">
      <c r="A85" s="10" t="str">
        <f>'Pregnant Women Participating'!A85</f>
        <v>Rosebud Sioux, SD</v>
      </c>
      <c r="B85" s="41">
        <v>56.746</v>
      </c>
      <c r="C85" s="42">
        <v>55.4337</v>
      </c>
      <c r="D85" s="42">
        <v>56.9661</v>
      </c>
      <c r="E85" s="42">
        <v>49.8516</v>
      </c>
      <c r="F85" s="42">
        <v>49.5831</v>
      </c>
      <c r="G85" s="42">
        <v>49.5675</v>
      </c>
      <c r="H85" s="42">
        <v>47.3081</v>
      </c>
      <c r="I85" s="42">
        <v>59.5633</v>
      </c>
      <c r="J85" s="42">
        <v>62.3457</v>
      </c>
      <c r="K85" s="42">
        <v>49.8435</v>
      </c>
      <c r="L85" s="42">
        <v>52.6909</v>
      </c>
      <c r="M85" s="54">
        <v>55.0613</v>
      </c>
      <c r="N85" s="59">
        <f>IF(SUM('Total Number of Participants'!B85:M85)&gt;0,'Food Costs'!N85/SUM('Total Number of Participants'!B85:M85)," ")</f>
        <v>53.75978071268378</v>
      </c>
      <c r="O85" s="47"/>
    </row>
    <row r="86" spans="1:15" ht="12" customHeight="1">
      <c r="A86" s="10" t="str">
        <f>'Pregnant Women Participating'!A86</f>
        <v>Northern Arapahoe, WY</v>
      </c>
      <c r="B86" s="41">
        <v>51.7058</v>
      </c>
      <c r="C86" s="42">
        <v>52.2649</v>
      </c>
      <c r="D86" s="42">
        <v>46.2083</v>
      </c>
      <c r="E86" s="42">
        <v>48.6742</v>
      </c>
      <c r="F86" s="42">
        <v>42.9484</v>
      </c>
      <c r="G86" s="42">
        <v>49.5955</v>
      </c>
      <c r="H86" s="42">
        <v>43.794</v>
      </c>
      <c r="I86" s="42">
        <v>53.117</v>
      </c>
      <c r="J86" s="42">
        <v>47.2972</v>
      </c>
      <c r="K86" s="42">
        <v>50.3459</v>
      </c>
      <c r="L86" s="42">
        <v>52.3926</v>
      </c>
      <c r="M86" s="54">
        <v>46.4746</v>
      </c>
      <c r="N86" s="59">
        <f>IF(SUM('Total Number of Participants'!B86:M86)&gt;0,'Food Costs'!N86/SUM('Total Number of Participants'!B86:M86)," ")</f>
        <v>48.76503583670925</v>
      </c>
      <c r="O86" s="47"/>
    </row>
    <row r="87" spans="1:15" ht="12" customHeight="1">
      <c r="A87" s="10" t="str">
        <f>'Pregnant Women Participating'!A87</f>
        <v>Shoshone Tribe, WY</v>
      </c>
      <c r="B87" s="41">
        <v>57.484</v>
      </c>
      <c r="C87" s="42">
        <v>60.8352</v>
      </c>
      <c r="D87" s="42">
        <v>52.4513</v>
      </c>
      <c r="E87" s="42">
        <v>49.0647</v>
      </c>
      <c r="F87" s="42">
        <v>46.7808</v>
      </c>
      <c r="G87" s="42">
        <v>43.4834</v>
      </c>
      <c r="H87" s="42">
        <v>43.8927</v>
      </c>
      <c r="I87" s="42">
        <v>53.3583</v>
      </c>
      <c r="J87" s="42">
        <v>52.4293</v>
      </c>
      <c r="K87" s="42">
        <v>55.4971</v>
      </c>
      <c r="L87" s="42">
        <v>58.5829</v>
      </c>
      <c r="M87" s="54">
        <v>66.0719</v>
      </c>
      <c r="N87" s="59">
        <f>IF(SUM('Total Number of Participants'!B87:M87)&gt;0,'Food Costs'!N87/SUM('Total Number of Participants'!B87:M87)," ")</f>
        <v>52.77875329236172</v>
      </c>
      <c r="O87" s="47"/>
    </row>
    <row r="88" spans="1:15" s="23" customFormat="1" ht="24.75" customHeight="1">
      <c r="A88" s="19" t="str">
        <f>'Pregnant Women Participating'!A88</f>
        <v>Mountain Plains</v>
      </c>
      <c r="B88" s="43">
        <v>37.6533</v>
      </c>
      <c r="C88" s="44">
        <v>38.2508</v>
      </c>
      <c r="D88" s="44">
        <v>37.5305</v>
      </c>
      <c r="E88" s="44">
        <v>41.3284</v>
      </c>
      <c r="F88" s="44">
        <v>38.1117</v>
      </c>
      <c r="G88" s="44">
        <v>37.7801</v>
      </c>
      <c r="H88" s="44">
        <v>39.704</v>
      </c>
      <c r="I88" s="44">
        <v>40.3724</v>
      </c>
      <c r="J88" s="44">
        <v>36.9305</v>
      </c>
      <c r="K88" s="44">
        <v>41.9706</v>
      </c>
      <c r="L88" s="44">
        <v>40.0277</v>
      </c>
      <c r="M88" s="53">
        <v>34.6304</v>
      </c>
      <c r="N88" s="60">
        <f>IF(SUM('Total Number of Participants'!B88:M88)&gt;0,'Food Costs'!N88/SUM('Total Number of Participants'!B88:M88)," ")</f>
        <v>38.69312693804314</v>
      </c>
      <c r="O88" s="47"/>
    </row>
    <row r="89" spans="1:15" ht="12" customHeight="1">
      <c r="A89" s="11" t="str">
        <f>'Pregnant Women Participating'!A89</f>
        <v>Alaska</v>
      </c>
      <c r="B89" s="41">
        <v>52.4551</v>
      </c>
      <c r="C89" s="42">
        <v>50.2324</v>
      </c>
      <c r="D89" s="42">
        <v>46.4584</v>
      </c>
      <c r="E89" s="42">
        <v>35.2384</v>
      </c>
      <c r="F89" s="42">
        <v>71.4871</v>
      </c>
      <c r="G89" s="42">
        <v>61.5501</v>
      </c>
      <c r="H89" s="42">
        <v>40.1059</v>
      </c>
      <c r="I89" s="42">
        <v>64.6902</v>
      </c>
      <c r="J89" s="42">
        <v>38.9423</v>
      </c>
      <c r="K89" s="42">
        <v>51.7303</v>
      </c>
      <c r="L89" s="42">
        <v>56.9731</v>
      </c>
      <c r="M89" s="54">
        <v>36.5314</v>
      </c>
      <c r="N89" s="59">
        <f>IF(SUM('Total Number of Participants'!B89:M89)&gt;0,'Food Costs'!N89/SUM('Total Number of Participants'!B89:M89)," ")</f>
        <v>50.4806293736626</v>
      </c>
      <c r="O89" s="47"/>
    </row>
    <row r="90" spans="1:15" ht="12" customHeight="1">
      <c r="A90" s="11" t="str">
        <f>'Pregnant Women Participating'!A90</f>
        <v>American Samoa</v>
      </c>
      <c r="B90" s="41">
        <v>70.7777</v>
      </c>
      <c r="C90" s="42">
        <v>69.7245</v>
      </c>
      <c r="D90" s="42">
        <v>68.6525</v>
      </c>
      <c r="E90" s="42">
        <v>69.7982</v>
      </c>
      <c r="F90" s="42">
        <v>69.9851</v>
      </c>
      <c r="G90" s="42">
        <v>67.6481</v>
      </c>
      <c r="H90" s="42">
        <v>71.9884</v>
      </c>
      <c r="I90" s="42">
        <v>69.685</v>
      </c>
      <c r="J90" s="42">
        <v>68.19</v>
      </c>
      <c r="K90" s="42">
        <v>69.3421</v>
      </c>
      <c r="L90" s="42">
        <v>69.9684</v>
      </c>
      <c r="M90" s="54">
        <v>67.0939</v>
      </c>
      <c r="N90" s="59">
        <f>IF(SUM('Total Number of Participants'!B90:M90)&gt;0,'Food Costs'!N90/SUM('Total Number of Participants'!B90:M90)," ")</f>
        <v>69.40749551566654</v>
      </c>
      <c r="O90" s="47"/>
    </row>
    <row r="91" spans="1:15" ht="12" customHeight="1">
      <c r="A91" s="11" t="str">
        <f>'Pregnant Women Participating'!A91</f>
        <v>Arizona</v>
      </c>
      <c r="B91" s="41">
        <v>44.5005</v>
      </c>
      <c r="C91" s="42">
        <v>44.745</v>
      </c>
      <c r="D91" s="42">
        <v>40.8153</v>
      </c>
      <c r="E91" s="42">
        <v>43.6926</v>
      </c>
      <c r="F91" s="42">
        <v>43.4452</v>
      </c>
      <c r="G91" s="42">
        <v>40.3759</v>
      </c>
      <c r="H91" s="42">
        <v>44.4156</v>
      </c>
      <c r="I91" s="42">
        <v>43.587</v>
      </c>
      <c r="J91" s="42">
        <v>41.8005</v>
      </c>
      <c r="K91" s="42">
        <v>42.3502</v>
      </c>
      <c r="L91" s="42">
        <v>45.8022</v>
      </c>
      <c r="M91" s="54">
        <v>39.7054</v>
      </c>
      <c r="N91" s="59">
        <f>IF(SUM('Total Number of Participants'!B91:M91)&gt;0,'Food Costs'!N91/SUM('Total Number of Participants'!B91:M91)," ")</f>
        <v>42.95695818540495</v>
      </c>
      <c r="O91" s="47"/>
    </row>
    <row r="92" spans="1:15" ht="12" customHeight="1">
      <c r="A92" s="11" t="str">
        <f>'Pregnant Women Participating'!A92</f>
        <v>California</v>
      </c>
      <c r="B92" s="41">
        <v>45.3122</v>
      </c>
      <c r="C92" s="42">
        <v>46.9659</v>
      </c>
      <c r="D92" s="42">
        <v>45.0305</v>
      </c>
      <c r="E92" s="42">
        <v>47.0067</v>
      </c>
      <c r="F92" s="42">
        <v>47.4658</v>
      </c>
      <c r="G92" s="42">
        <v>44.6659</v>
      </c>
      <c r="H92" s="42">
        <v>46.9669</v>
      </c>
      <c r="I92" s="42">
        <v>46.0496</v>
      </c>
      <c r="J92" s="42">
        <v>45.5675</v>
      </c>
      <c r="K92" s="42">
        <v>45.6861</v>
      </c>
      <c r="L92" s="42">
        <v>46.7316</v>
      </c>
      <c r="M92" s="54">
        <v>45.044</v>
      </c>
      <c r="N92" s="59">
        <f>IF(SUM('Total Number of Participants'!B92:M92)&gt;0,'Food Costs'!N92/SUM('Total Number of Participants'!B92:M92)," ")</f>
        <v>46.045749191171964</v>
      </c>
      <c r="O92" s="47"/>
    </row>
    <row r="93" spans="1:15" ht="12" customHeight="1">
      <c r="A93" s="11" t="str">
        <f>'Pregnant Women Participating'!A93</f>
        <v>Guam</v>
      </c>
      <c r="B93" s="41">
        <v>73.7598</v>
      </c>
      <c r="C93" s="42">
        <v>76.3819</v>
      </c>
      <c r="D93" s="42">
        <v>72.1516</v>
      </c>
      <c r="E93" s="42">
        <v>76.3476</v>
      </c>
      <c r="F93" s="42">
        <v>76.053</v>
      </c>
      <c r="G93" s="42">
        <v>72.3579</v>
      </c>
      <c r="H93" s="42">
        <v>74.9118</v>
      </c>
      <c r="I93" s="42">
        <v>72.922</v>
      </c>
      <c r="J93" s="42">
        <v>73.6423</v>
      </c>
      <c r="K93" s="42">
        <v>72.6788</v>
      </c>
      <c r="L93" s="42">
        <v>75.9374</v>
      </c>
      <c r="M93" s="54">
        <v>71.9915</v>
      </c>
      <c r="N93" s="59">
        <f>IF(SUM('Total Number of Participants'!B93:M93)&gt;0,'Food Costs'!N93/SUM('Total Number of Participants'!B93:M93)," ")</f>
        <v>74.09749535868731</v>
      </c>
      <c r="O93" s="47"/>
    </row>
    <row r="94" spans="1:15" ht="12" customHeight="1">
      <c r="A94" s="11" t="str">
        <f>'Pregnant Women Participating'!A94</f>
        <v>Hawaii</v>
      </c>
      <c r="B94" s="41">
        <v>55.0524</v>
      </c>
      <c r="C94" s="42">
        <v>56.1913</v>
      </c>
      <c r="D94" s="42">
        <v>51.4857</v>
      </c>
      <c r="E94" s="42">
        <v>55.221</v>
      </c>
      <c r="F94" s="42">
        <v>53.482</v>
      </c>
      <c r="G94" s="42">
        <v>48.7949</v>
      </c>
      <c r="H94" s="42">
        <v>54.85</v>
      </c>
      <c r="I94" s="42">
        <v>52.5057</v>
      </c>
      <c r="J94" s="42">
        <v>53.1752</v>
      </c>
      <c r="K94" s="42">
        <v>52.5832</v>
      </c>
      <c r="L94" s="42">
        <v>37.4684</v>
      </c>
      <c r="M94" s="54">
        <v>52.7134</v>
      </c>
      <c r="N94" s="59">
        <f>IF(SUM('Total Number of Participants'!B94:M94)&gt;0,'Food Costs'!N94/SUM('Total Number of Participants'!B94:M94)," ")</f>
        <v>51.9713157104855</v>
      </c>
      <c r="O94" s="47"/>
    </row>
    <row r="95" spans="1:15" ht="12" customHeight="1">
      <c r="A95" s="11" t="str">
        <f>'Pregnant Women Participating'!A95</f>
        <v>Idaho</v>
      </c>
      <c r="B95" s="41">
        <v>38.3328</v>
      </c>
      <c r="C95" s="42">
        <v>38.2291</v>
      </c>
      <c r="D95" s="42">
        <v>37.3472</v>
      </c>
      <c r="E95" s="42">
        <v>38.2675</v>
      </c>
      <c r="F95" s="42">
        <v>37.2058</v>
      </c>
      <c r="G95" s="42">
        <v>35.5425</v>
      </c>
      <c r="H95" s="42">
        <v>36.353</v>
      </c>
      <c r="I95" s="42">
        <v>36.4327</v>
      </c>
      <c r="J95" s="42">
        <v>35.3649</v>
      </c>
      <c r="K95" s="42">
        <v>36.5967</v>
      </c>
      <c r="L95" s="42">
        <v>36.1546</v>
      </c>
      <c r="M95" s="54">
        <v>35.8994</v>
      </c>
      <c r="N95" s="59">
        <f>IF(SUM('Total Number of Participants'!B95:M95)&gt;0,'Food Costs'!N95/SUM('Total Number of Participants'!B95:M95)," ")</f>
        <v>36.826094321462946</v>
      </c>
      <c r="O95" s="47"/>
    </row>
    <row r="96" spans="1:15" ht="12" customHeight="1">
      <c r="A96" s="11" t="str">
        <f>'Pregnant Women Participating'!A96</f>
        <v>Nevada</v>
      </c>
      <c r="B96" s="41">
        <v>39.8496</v>
      </c>
      <c r="C96" s="42">
        <v>38.5597</v>
      </c>
      <c r="D96" s="42">
        <v>37.8635</v>
      </c>
      <c r="E96" s="42">
        <v>38.0214</v>
      </c>
      <c r="F96" s="42">
        <v>36.9276</v>
      </c>
      <c r="G96" s="42">
        <v>37.1426</v>
      </c>
      <c r="H96" s="42">
        <v>38.7645</v>
      </c>
      <c r="I96" s="42">
        <v>36.4913</v>
      </c>
      <c r="J96" s="42">
        <v>37.2986</v>
      </c>
      <c r="K96" s="42">
        <v>37.1594</v>
      </c>
      <c r="L96" s="42">
        <v>37.7928</v>
      </c>
      <c r="M96" s="54">
        <v>36.1646</v>
      </c>
      <c r="N96" s="59">
        <f>IF(SUM('Total Number of Participants'!B96:M96)&gt;0,'Food Costs'!N96/SUM('Total Number of Participants'!B96:M96)," ")</f>
        <v>37.67046124848296</v>
      </c>
      <c r="O96" s="47"/>
    </row>
    <row r="97" spans="1:15" ht="12" customHeight="1">
      <c r="A97" s="11" t="str">
        <f>'Pregnant Women Participating'!A97</f>
        <v>Oregon</v>
      </c>
      <c r="B97" s="41">
        <v>41.2849</v>
      </c>
      <c r="C97" s="42">
        <v>53.2525</v>
      </c>
      <c r="D97" s="42">
        <v>28.1408</v>
      </c>
      <c r="E97" s="42">
        <v>40.1881</v>
      </c>
      <c r="F97" s="42">
        <v>39.1824</v>
      </c>
      <c r="G97" s="42">
        <v>37.8419</v>
      </c>
      <c r="H97" s="42">
        <v>52.1336</v>
      </c>
      <c r="I97" s="42">
        <v>26.817</v>
      </c>
      <c r="J97" s="42">
        <v>38.7175</v>
      </c>
      <c r="K97" s="42">
        <v>38.9112</v>
      </c>
      <c r="L97" s="42">
        <v>39.6025</v>
      </c>
      <c r="M97" s="54">
        <v>42.8398</v>
      </c>
      <c r="N97" s="59">
        <f>IF(SUM('Total Number of Participants'!B97:M97)&gt;0,'Food Costs'!N97/SUM('Total Number of Participants'!B97:M97)," ")</f>
        <v>39.92981870579191</v>
      </c>
      <c r="O97" s="47"/>
    </row>
    <row r="98" spans="1:15" ht="12" customHeight="1">
      <c r="A98" s="11" t="str">
        <f>'Pregnant Women Participating'!A98</f>
        <v>Washington</v>
      </c>
      <c r="B98" s="41">
        <v>42.3745</v>
      </c>
      <c r="C98" s="42">
        <v>43.1323</v>
      </c>
      <c r="D98" s="42">
        <v>39.7549</v>
      </c>
      <c r="E98" s="42">
        <v>42.3409</v>
      </c>
      <c r="F98" s="42">
        <v>41.3127</v>
      </c>
      <c r="G98" s="42">
        <v>38.9795</v>
      </c>
      <c r="H98" s="42">
        <v>41.8524</v>
      </c>
      <c r="I98" s="42">
        <v>40.9191</v>
      </c>
      <c r="J98" s="42">
        <v>40.3417</v>
      </c>
      <c r="K98" s="42">
        <v>40.0736</v>
      </c>
      <c r="L98" s="42">
        <v>41.6208</v>
      </c>
      <c r="M98" s="54">
        <v>42.7345</v>
      </c>
      <c r="N98" s="59">
        <f>IF(SUM('Total Number of Participants'!B98:M98)&gt;0,'Food Costs'!N98/SUM('Total Number of Participants'!B98:M98)," ")</f>
        <v>41.29213324937126</v>
      </c>
      <c r="O98" s="47"/>
    </row>
    <row r="99" spans="1:15" ht="12" customHeight="1">
      <c r="A99" s="11" t="str">
        <f>'Pregnant Women Participating'!A99</f>
        <v>Northern Marianas</v>
      </c>
      <c r="B99" s="41">
        <v>67.4164</v>
      </c>
      <c r="C99" s="42">
        <v>69.1665</v>
      </c>
      <c r="D99" s="42">
        <v>66.6754</v>
      </c>
      <c r="E99" s="42">
        <v>70.3958</v>
      </c>
      <c r="F99" s="42">
        <v>71.8056</v>
      </c>
      <c r="G99" s="42">
        <v>68.7484</v>
      </c>
      <c r="H99" s="42">
        <v>85.539</v>
      </c>
      <c r="I99" s="42">
        <v>59.3646</v>
      </c>
      <c r="J99" s="42">
        <v>70.0287</v>
      </c>
      <c r="K99" s="42">
        <v>70.6242</v>
      </c>
      <c r="L99" s="42">
        <v>84.3326</v>
      </c>
      <c r="M99" s="54">
        <v>56.111</v>
      </c>
      <c r="N99" s="59">
        <f>IF(SUM('Total Number of Participants'!B99:M99)&gt;0,'Food Costs'!N99/SUM('Total Number of Participants'!B99:M99)," ")</f>
        <v>70.00847559029994</v>
      </c>
      <c r="O99" s="47"/>
    </row>
    <row r="100" spans="1:15" ht="12" customHeight="1">
      <c r="A100" s="11" t="str">
        <f>'Pregnant Women Participating'!A100</f>
        <v>Inter-Tribal Council, AZ</v>
      </c>
      <c r="B100" s="41">
        <v>38.8572</v>
      </c>
      <c r="C100" s="42">
        <v>39.6135</v>
      </c>
      <c r="D100" s="42">
        <v>36.0534</v>
      </c>
      <c r="E100" s="42">
        <v>38.1001</v>
      </c>
      <c r="F100" s="42">
        <v>35.4195</v>
      </c>
      <c r="G100" s="42">
        <v>33.9435</v>
      </c>
      <c r="H100" s="42">
        <v>56.2621</v>
      </c>
      <c r="I100" s="42">
        <v>21.3072</v>
      </c>
      <c r="J100" s="42">
        <v>37.8901</v>
      </c>
      <c r="K100" s="42">
        <v>38.9942</v>
      </c>
      <c r="L100" s="42">
        <v>21.0781</v>
      </c>
      <c r="M100" s="54">
        <v>59.2787</v>
      </c>
      <c r="N100" s="59">
        <f>IF(SUM('Total Number of Participants'!B100:M100)&gt;0,'Food Costs'!N100/SUM('Total Number of Participants'!B100:M100)," ")</f>
        <v>38.025938853125666</v>
      </c>
      <c r="O100" s="47"/>
    </row>
    <row r="101" spans="1:15" ht="12" customHeight="1">
      <c r="A101" s="11" t="str">
        <f>'Pregnant Women Participating'!A101</f>
        <v>Navajo Nation, AZ</v>
      </c>
      <c r="B101" s="41">
        <v>58.6117</v>
      </c>
      <c r="C101" s="42">
        <v>46.6865</v>
      </c>
      <c r="D101" s="42">
        <v>48.0281</v>
      </c>
      <c r="E101" s="42">
        <v>32.37</v>
      </c>
      <c r="F101" s="42">
        <v>59.2864</v>
      </c>
      <c r="G101" s="42">
        <v>32.4638</v>
      </c>
      <c r="H101" s="42">
        <v>61.4942</v>
      </c>
      <c r="I101" s="42">
        <v>61.6752</v>
      </c>
      <c r="J101" s="42">
        <v>17.2843</v>
      </c>
      <c r="K101" s="42">
        <v>46.2979</v>
      </c>
      <c r="L101" s="42">
        <v>47.6522</v>
      </c>
      <c r="M101" s="54">
        <v>44.4379</v>
      </c>
      <c r="N101" s="59">
        <f>IF(SUM('Total Number of Participants'!B101:M101)&gt;0,'Food Costs'!N101/SUM('Total Number of Participants'!B101:M101)," ")</f>
        <v>46.40546261308581</v>
      </c>
      <c r="O101" s="47"/>
    </row>
    <row r="102" spans="1:15" ht="12" customHeight="1">
      <c r="A102" s="11" t="str">
        <f>'Pregnant Women Participating'!A102</f>
        <v>Inter-Tribal Council, NV</v>
      </c>
      <c r="B102" s="41">
        <v>19.8086</v>
      </c>
      <c r="C102" s="42">
        <v>33.8706</v>
      </c>
      <c r="D102" s="42">
        <v>38.1837</v>
      </c>
      <c r="E102" s="42">
        <v>35.4412</v>
      </c>
      <c r="F102" s="42">
        <v>28.835</v>
      </c>
      <c r="G102" s="42">
        <v>45.0413</v>
      </c>
      <c r="H102" s="42">
        <v>33.1902</v>
      </c>
      <c r="I102" s="42">
        <v>36.0505</v>
      </c>
      <c r="J102" s="42">
        <v>32.0661</v>
      </c>
      <c r="K102" s="42">
        <v>35.359</v>
      </c>
      <c r="L102" s="42">
        <v>40.2654</v>
      </c>
      <c r="M102" s="54">
        <v>37.0369</v>
      </c>
      <c r="N102" s="59">
        <f>IF(SUM('Total Number of Participants'!B102:M102)&gt;0,'Food Costs'!N102/SUM('Total Number of Participants'!B102:M102)," ")</f>
        <v>34.60096122193693</v>
      </c>
      <c r="O102" s="47"/>
    </row>
    <row r="103" spans="1:15" s="23" customFormat="1" ht="24.75" customHeight="1">
      <c r="A103" s="19" t="str">
        <f>'Pregnant Women Participating'!A103</f>
        <v>Western Region</v>
      </c>
      <c r="B103" s="43">
        <v>44.9359</v>
      </c>
      <c r="C103" s="44">
        <v>46.6641</v>
      </c>
      <c r="D103" s="44">
        <v>43.2368</v>
      </c>
      <c r="E103" s="44">
        <v>45.5996</v>
      </c>
      <c r="F103" s="44">
        <v>46.1752</v>
      </c>
      <c r="G103" s="44">
        <v>43.3876</v>
      </c>
      <c r="H103" s="44">
        <v>46.4948</v>
      </c>
      <c r="I103" s="44">
        <v>44.3588</v>
      </c>
      <c r="J103" s="44">
        <v>44.0459</v>
      </c>
      <c r="K103" s="44">
        <v>44.4666</v>
      </c>
      <c r="L103" s="44">
        <v>45.3693</v>
      </c>
      <c r="M103" s="53">
        <v>44.0932</v>
      </c>
      <c r="N103" s="60">
        <f>IF(SUM('Total Number of Participants'!B103:M103)&gt;0,'Food Costs'!N103/SUM('Total Number of Participants'!B103:M103)," ")</f>
        <v>44.90913125549826</v>
      </c>
      <c r="O103" s="47"/>
    </row>
    <row r="104" spans="1:15" s="37" customFormat="1" ht="16.5" customHeight="1" thickBot="1">
      <c r="A104" s="34" t="str">
        <f>'Pregnant Women Participating'!A104</f>
        <v>TOTAL</v>
      </c>
      <c r="B104" s="45">
        <v>43.4077</v>
      </c>
      <c r="C104" s="46">
        <v>44.0605</v>
      </c>
      <c r="D104" s="46">
        <v>41.795</v>
      </c>
      <c r="E104" s="46">
        <v>44.4966</v>
      </c>
      <c r="F104" s="46">
        <v>43.4132</v>
      </c>
      <c r="G104" s="46">
        <v>41.942</v>
      </c>
      <c r="H104" s="46">
        <v>45.7094</v>
      </c>
      <c r="I104" s="46">
        <v>43.5648</v>
      </c>
      <c r="J104" s="46">
        <v>43.6197</v>
      </c>
      <c r="K104" s="46">
        <v>42.4912</v>
      </c>
      <c r="L104" s="46">
        <v>42.3166</v>
      </c>
      <c r="M104" s="55">
        <v>42.2812</v>
      </c>
      <c r="N104" s="61">
        <f>IF(SUM('Total Number of Participants'!B104:M104)&gt;0,'Food Costs'!N104/SUM('Total Number of Participants'!B104:M104)," ")</f>
        <v>43.26204237718072</v>
      </c>
      <c r="O104" s="47"/>
    </row>
    <row r="105" spans="1:14" s="7" customFormat="1" ht="12.75" customHeight="1" thickTop="1">
      <c r="A105" s="12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ht="12">
      <c r="A106" s="12"/>
    </row>
    <row r="107" spans="1:14" ht="12.75">
      <c r="A107" s="14" t="s">
        <v>1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311675</v>
      </c>
      <c r="C6" s="16">
        <v>3723346</v>
      </c>
      <c r="D6" s="16">
        <v>2540136</v>
      </c>
      <c r="E6" s="16">
        <v>438463</v>
      </c>
      <c r="F6" s="16">
        <v>2475119</v>
      </c>
      <c r="G6" s="16">
        <v>2333308</v>
      </c>
      <c r="H6" s="16">
        <v>2678312</v>
      </c>
      <c r="I6" s="16">
        <v>2542091</v>
      </c>
      <c r="J6" s="16">
        <v>2602496</v>
      </c>
      <c r="K6" s="16">
        <v>2563732</v>
      </c>
      <c r="L6" s="16">
        <v>2724562</v>
      </c>
      <c r="M6" s="50">
        <v>2572561</v>
      </c>
      <c r="N6" s="18">
        <f aca="true" t="shared" si="0" ref="N6:N104">IF(SUM(B6:M6)&gt;0,SUM(B6:M6)," ")</f>
        <v>27505801</v>
      </c>
    </row>
    <row r="7" spans="1:14" s="7" customFormat="1" ht="12" customHeight="1">
      <c r="A7" s="10" t="str">
        <f>'Pregnant Women Participating'!A7</f>
        <v>Maine</v>
      </c>
      <c r="B7" s="18">
        <v>929634</v>
      </c>
      <c r="C7" s="16">
        <v>670784</v>
      </c>
      <c r="D7" s="16">
        <v>1384822</v>
      </c>
      <c r="E7" s="16">
        <v>641767</v>
      </c>
      <c r="F7" s="16">
        <v>1367552</v>
      </c>
      <c r="G7" s="16">
        <v>1183489</v>
      </c>
      <c r="H7" s="16">
        <v>561082</v>
      </c>
      <c r="I7" s="16">
        <v>1021345</v>
      </c>
      <c r="J7" s="16">
        <v>1027794</v>
      </c>
      <c r="K7" s="16">
        <v>997535</v>
      </c>
      <c r="L7" s="16">
        <v>1063635</v>
      </c>
      <c r="M7" s="50">
        <v>1059067</v>
      </c>
      <c r="N7" s="18">
        <f t="shared" si="0"/>
        <v>11908506</v>
      </c>
    </row>
    <row r="8" spans="1:14" s="7" customFormat="1" ht="12" customHeight="1">
      <c r="A8" s="10" t="str">
        <f>'Pregnant Women Participating'!A8</f>
        <v>Massachusetts</v>
      </c>
      <c r="B8" s="18">
        <v>4860558</v>
      </c>
      <c r="C8" s="16">
        <v>4957507</v>
      </c>
      <c r="D8" s="16">
        <v>4585802</v>
      </c>
      <c r="E8" s="16">
        <v>5000377</v>
      </c>
      <c r="F8" s="16">
        <v>4698175</v>
      </c>
      <c r="G8" s="16">
        <v>4481695</v>
      </c>
      <c r="H8" s="16">
        <v>4961374</v>
      </c>
      <c r="I8" s="16">
        <v>4789617</v>
      </c>
      <c r="J8" s="16">
        <v>4593960</v>
      </c>
      <c r="K8" s="16">
        <v>4797352</v>
      </c>
      <c r="L8" s="16">
        <v>5270947</v>
      </c>
      <c r="M8" s="50">
        <v>4571995</v>
      </c>
      <c r="N8" s="18">
        <f t="shared" si="0"/>
        <v>57569359</v>
      </c>
    </row>
    <row r="9" spans="1:14" s="7" customFormat="1" ht="12" customHeight="1">
      <c r="A9" s="10" t="str">
        <f>'Pregnant Women Participating'!A9</f>
        <v>New Hampshire</v>
      </c>
      <c r="B9" s="18">
        <v>533791</v>
      </c>
      <c r="C9" s="16">
        <v>615479</v>
      </c>
      <c r="D9" s="16">
        <v>495429</v>
      </c>
      <c r="E9" s="16">
        <v>523601</v>
      </c>
      <c r="F9" s="16">
        <v>540449</v>
      </c>
      <c r="G9" s="16">
        <v>500267</v>
      </c>
      <c r="H9" s="16">
        <v>567513</v>
      </c>
      <c r="I9" s="16">
        <v>482788</v>
      </c>
      <c r="J9" s="16">
        <v>462323</v>
      </c>
      <c r="K9" s="16">
        <v>469006</v>
      </c>
      <c r="L9" s="16">
        <v>482742</v>
      </c>
      <c r="M9" s="50">
        <v>514234</v>
      </c>
      <c r="N9" s="18">
        <f t="shared" si="0"/>
        <v>6187622</v>
      </c>
    </row>
    <row r="10" spans="1:14" s="7" customFormat="1" ht="12" customHeight="1">
      <c r="A10" s="10" t="str">
        <f>'Pregnant Women Participating'!A10</f>
        <v>New York</v>
      </c>
      <c r="B10" s="18">
        <v>28919717</v>
      </c>
      <c r="C10" s="16">
        <v>30207094</v>
      </c>
      <c r="D10" s="16">
        <v>28437767</v>
      </c>
      <c r="E10" s="16">
        <v>29483293</v>
      </c>
      <c r="F10" s="16">
        <v>29642985</v>
      </c>
      <c r="G10" s="16">
        <v>27908564</v>
      </c>
      <c r="H10" s="16">
        <v>30404404</v>
      </c>
      <c r="I10" s="16">
        <v>29434759</v>
      </c>
      <c r="J10" s="16">
        <v>28943361</v>
      </c>
      <c r="K10" s="16">
        <v>28846816</v>
      </c>
      <c r="L10" s="16">
        <v>29888584</v>
      </c>
      <c r="M10" s="50">
        <v>14819965</v>
      </c>
      <c r="N10" s="18">
        <f t="shared" si="0"/>
        <v>336937309</v>
      </c>
    </row>
    <row r="11" spans="1:14" s="7" customFormat="1" ht="12" customHeight="1">
      <c r="A11" s="10" t="str">
        <f>'Pregnant Women Participating'!A11</f>
        <v>Rhode Island</v>
      </c>
      <c r="B11" s="18">
        <v>1570239</v>
      </c>
      <c r="C11" s="16">
        <v>638338</v>
      </c>
      <c r="D11" s="16">
        <v>1115757</v>
      </c>
      <c r="E11" s="16">
        <v>1065361</v>
      </c>
      <c r="F11" s="16">
        <v>1061827</v>
      </c>
      <c r="G11" s="16">
        <v>1105903</v>
      </c>
      <c r="H11" s="16">
        <v>1038028</v>
      </c>
      <c r="I11" s="16">
        <v>1151801</v>
      </c>
      <c r="J11" s="16">
        <v>1081326</v>
      </c>
      <c r="K11" s="16">
        <v>1083217</v>
      </c>
      <c r="L11" s="16">
        <v>1002281</v>
      </c>
      <c r="M11" s="50">
        <v>1119039</v>
      </c>
      <c r="N11" s="18">
        <f t="shared" si="0"/>
        <v>13033117</v>
      </c>
    </row>
    <row r="12" spans="1:14" s="7" customFormat="1" ht="12" customHeight="1">
      <c r="A12" s="10" t="str">
        <f>'Pregnant Women Participating'!A12</f>
        <v>Vermont</v>
      </c>
      <c r="B12" s="18">
        <v>762572</v>
      </c>
      <c r="C12" s="16">
        <v>764516</v>
      </c>
      <c r="D12" s="16">
        <v>761824</v>
      </c>
      <c r="E12" s="16">
        <v>735744</v>
      </c>
      <c r="F12" s="16">
        <v>743482</v>
      </c>
      <c r="G12" s="16">
        <v>740202</v>
      </c>
      <c r="H12" s="16">
        <v>728280</v>
      </c>
      <c r="I12" s="16">
        <v>750845</v>
      </c>
      <c r="J12" s="16">
        <v>706944</v>
      </c>
      <c r="K12" s="16">
        <v>724391</v>
      </c>
      <c r="L12" s="16">
        <v>731961</v>
      </c>
      <c r="M12" s="50">
        <v>734146</v>
      </c>
      <c r="N12" s="18">
        <f t="shared" si="0"/>
        <v>8884907</v>
      </c>
    </row>
    <row r="13" spans="1:14" s="7" customFormat="1" ht="12" customHeight="1">
      <c r="A13" s="10" t="str">
        <f>'Pregnant Women Participating'!A13</f>
        <v>Indian Township, ME</v>
      </c>
      <c r="B13" s="18">
        <v>4200</v>
      </c>
      <c r="C13" s="16">
        <v>4204</v>
      </c>
      <c r="D13" s="16">
        <v>4621</v>
      </c>
      <c r="E13" s="16">
        <v>4613</v>
      </c>
      <c r="F13" s="16">
        <v>4159</v>
      </c>
      <c r="G13" s="16">
        <v>4405</v>
      </c>
      <c r="H13" s="16">
        <v>4389</v>
      </c>
      <c r="I13" s="16">
        <v>4072</v>
      </c>
      <c r="J13" s="16">
        <v>4332</v>
      </c>
      <c r="K13" s="16">
        <v>4339</v>
      </c>
      <c r="L13" s="16">
        <v>3714</v>
      </c>
      <c r="M13" s="50">
        <v>3901</v>
      </c>
      <c r="N13" s="18">
        <f t="shared" si="0"/>
        <v>50949</v>
      </c>
    </row>
    <row r="14" spans="1:14" s="7" customFormat="1" ht="12" customHeight="1">
      <c r="A14" s="10" t="str">
        <f>'Pregnant Women Participating'!A14</f>
        <v>Pleasant Point, ME</v>
      </c>
      <c r="B14" s="18">
        <v>5005</v>
      </c>
      <c r="C14" s="16">
        <v>7867</v>
      </c>
      <c r="D14" s="16">
        <v>1378</v>
      </c>
      <c r="E14" s="16">
        <v>4559</v>
      </c>
      <c r="F14" s="16">
        <v>3537</v>
      </c>
      <c r="G14" s="16">
        <v>4642</v>
      </c>
      <c r="H14" s="16">
        <v>3711</v>
      </c>
      <c r="I14" s="16">
        <v>4738</v>
      </c>
      <c r="J14" s="16">
        <v>1014</v>
      </c>
      <c r="K14" s="16">
        <v>5085</v>
      </c>
      <c r="L14" s="16">
        <v>5649</v>
      </c>
      <c r="M14" s="50">
        <v>4815</v>
      </c>
      <c r="N14" s="18">
        <f t="shared" si="0"/>
        <v>52000</v>
      </c>
    </row>
    <row r="15" spans="1:14" s="7" customFormat="1" ht="12" customHeight="1">
      <c r="A15" s="10" t="str">
        <f>'Pregnant Women Participating'!A15</f>
        <v>Seneca Nation, NY</v>
      </c>
      <c r="B15" s="18">
        <v>5069</v>
      </c>
      <c r="C15" s="16">
        <v>5392</v>
      </c>
      <c r="D15" s="16">
        <v>4149</v>
      </c>
      <c r="E15" s="16">
        <v>5027</v>
      </c>
      <c r="F15" s="16">
        <v>4897</v>
      </c>
      <c r="G15" s="16">
        <v>3962</v>
      </c>
      <c r="H15" s="16">
        <v>3706</v>
      </c>
      <c r="I15" s="16">
        <v>5413</v>
      </c>
      <c r="J15" s="16">
        <v>4225</v>
      </c>
      <c r="K15" s="16">
        <v>3993</v>
      </c>
      <c r="L15" s="16">
        <v>3969</v>
      </c>
      <c r="M15" s="50">
        <v>4031</v>
      </c>
      <c r="N15" s="18">
        <f t="shared" si="0"/>
        <v>53833</v>
      </c>
    </row>
    <row r="16" spans="1:14" s="22" customFormat="1" ht="24.75" customHeight="1">
      <c r="A16" s="19" t="str">
        <f>'Pregnant Women Participating'!A16</f>
        <v>Northeast Region</v>
      </c>
      <c r="B16" s="21">
        <v>37902460</v>
      </c>
      <c r="C16" s="20">
        <v>41594527</v>
      </c>
      <c r="D16" s="20">
        <v>39331685</v>
      </c>
      <c r="E16" s="20">
        <v>37902805</v>
      </c>
      <c r="F16" s="20">
        <v>40542182</v>
      </c>
      <c r="G16" s="20">
        <v>38266437</v>
      </c>
      <c r="H16" s="20">
        <v>40950799</v>
      </c>
      <c r="I16" s="20">
        <v>40187469</v>
      </c>
      <c r="J16" s="20">
        <v>39427775</v>
      </c>
      <c r="K16" s="20">
        <v>39495466</v>
      </c>
      <c r="L16" s="20">
        <v>41178044</v>
      </c>
      <c r="M16" s="49">
        <v>25403754</v>
      </c>
      <c r="N16" s="21">
        <f t="shared" si="0"/>
        <v>462183403</v>
      </c>
    </row>
    <row r="17" spans="1:14" ht="12" customHeight="1">
      <c r="A17" s="10" t="str">
        <f>'Pregnant Women Participating'!A17</f>
        <v>Delaware</v>
      </c>
      <c r="B17" s="18">
        <v>893531</v>
      </c>
      <c r="C17" s="16">
        <v>932974</v>
      </c>
      <c r="D17" s="16">
        <v>838843</v>
      </c>
      <c r="E17" s="16">
        <v>1282291</v>
      </c>
      <c r="F17" s="16">
        <v>336302</v>
      </c>
      <c r="G17" s="16">
        <v>742708</v>
      </c>
      <c r="H17" s="16">
        <v>1237027</v>
      </c>
      <c r="I17" s="16">
        <v>411068</v>
      </c>
      <c r="J17" s="16">
        <v>1228010</v>
      </c>
      <c r="K17" s="16">
        <v>41290</v>
      </c>
      <c r="L17" s="16">
        <v>1171788</v>
      </c>
      <c r="M17" s="50">
        <v>330237</v>
      </c>
      <c r="N17" s="18">
        <f t="shared" si="0"/>
        <v>9446069</v>
      </c>
    </row>
    <row r="18" spans="1:14" ht="12" customHeight="1">
      <c r="A18" s="10" t="str">
        <f>'Pregnant Women Participating'!A18</f>
        <v>District of Columbia</v>
      </c>
      <c r="B18" s="18">
        <v>736621</v>
      </c>
      <c r="C18" s="16">
        <v>749990</v>
      </c>
      <c r="D18" s="16">
        <v>1107178</v>
      </c>
      <c r="E18" s="16">
        <v>318338</v>
      </c>
      <c r="F18" s="16">
        <v>710269</v>
      </c>
      <c r="G18" s="16">
        <v>622228</v>
      </c>
      <c r="H18" s="16">
        <v>764836</v>
      </c>
      <c r="I18" s="16">
        <v>684446</v>
      </c>
      <c r="J18" s="16">
        <v>706015</v>
      </c>
      <c r="K18" s="16">
        <v>685282</v>
      </c>
      <c r="L18" s="16">
        <v>411152</v>
      </c>
      <c r="M18" s="50">
        <v>1002381</v>
      </c>
      <c r="N18" s="18">
        <f t="shared" si="0"/>
        <v>8498736</v>
      </c>
    </row>
    <row r="19" spans="1:14" ht="12" customHeight="1">
      <c r="A19" s="10" t="str">
        <f>'Pregnant Women Participating'!A19</f>
        <v>Maryland</v>
      </c>
      <c r="B19" s="18">
        <v>6596946</v>
      </c>
      <c r="C19" s="16">
        <v>6800387</v>
      </c>
      <c r="D19" s="16">
        <v>6154411</v>
      </c>
      <c r="E19" s="16">
        <v>6165546</v>
      </c>
      <c r="F19" s="16">
        <v>6475793</v>
      </c>
      <c r="G19" s="16">
        <v>5773825</v>
      </c>
      <c r="H19" s="16">
        <v>6185124</v>
      </c>
      <c r="I19" s="16">
        <v>5992931</v>
      </c>
      <c r="J19" s="16">
        <v>6144426</v>
      </c>
      <c r="K19" s="16">
        <v>5987603</v>
      </c>
      <c r="L19" s="16">
        <v>6613886</v>
      </c>
      <c r="M19" s="50">
        <v>5827539</v>
      </c>
      <c r="N19" s="18">
        <f t="shared" si="0"/>
        <v>74718417</v>
      </c>
    </row>
    <row r="20" spans="1:14" ht="12" customHeight="1">
      <c r="A20" s="10" t="str">
        <f>'Pregnant Women Participating'!A20</f>
        <v>New Jersey</v>
      </c>
      <c r="B20" s="18">
        <v>9027132</v>
      </c>
      <c r="C20" s="16">
        <v>9018020</v>
      </c>
      <c r="D20" s="16">
        <v>8902786</v>
      </c>
      <c r="E20" s="16">
        <v>9268474</v>
      </c>
      <c r="F20" s="16">
        <v>8948880</v>
      </c>
      <c r="G20" s="16">
        <v>8591296</v>
      </c>
      <c r="H20" s="16">
        <v>9325388</v>
      </c>
      <c r="I20" s="16">
        <v>9130670</v>
      </c>
      <c r="J20" s="16">
        <v>8832062</v>
      </c>
      <c r="K20" s="16">
        <v>8841066</v>
      </c>
      <c r="L20" s="16">
        <v>9248991</v>
      </c>
      <c r="M20" s="50">
        <v>8596771</v>
      </c>
      <c r="N20" s="18">
        <f t="shared" si="0"/>
        <v>107731536</v>
      </c>
    </row>
    <row r="21" spans="1:14" ht="12" customHeight="1">
      <c r="A21" s="10" t="str">
        <f>'Pregnant Women Participating'!A21</f>
        <v>Pennsylvania</v>
      </c>
      <c r="B21" s="18">
        <v>7989691</v>
      </c>
      <c r="C21" s="16">
        <v>-550874</v>
      </c>
      <c r="D21" s="16">
        <v>7174291</v>
      </c>
      <c r="E21" s="16">
        <v>22471535</v>
      </c>
      <c r="F21" s="16">
        <v>7495415</v>
      </c>
      <c r="G21" s="16">
        <v>11677213</v>
      </c>
      <c r="H21" s="16">
        <v>11445052</v>
      </c>
      <c r="I21" s="16">
        <v>12587524</v>
      </c>
      <c r="J21" s="16">
        <v>11230641</v>
      </c>
      <c r="K21" s="16">
        <v>11926883</v>
      </c>
      <c r="L21" s="16">
        <v>12588998</v>
      </c>
      <c r="M21" s="50">
        <v>17508496</v>
      </c>
      <c r="N21" s="18">
        <f t="shared" si="0"/>
        <v>133544865</v>
      </c>
    </row>
    <row r="22" spans="1:14" ht="12" customHeight="1">
      <c r="A22" s="10" t="str">
        <f>'Pregnant Women Participating'!A22</f>
        <v>Puerto Rico</v>
      </c>
      <c r="B22" s="18">
        <v>17263170</v>
      </c>
      <c r="C22" s="16">
        <v>17151236</v>
      </c>
      <c r="D22" s="16">
        <v>17021327</v>
      </c>
      <c r="E22" s="16">
        <v>16098033</v>
      </c>
      <c r="F22" s="16">
        <v>16817658</v>
      </c>
      <c r="G22" s="16">
        <v>16793676</v>
      </c>
      <c r="H22" s="16">
        <v>16975042</v>
      </c>
      <c r="I22" s="16">
        <v>16602509</v>
      </c>
      <c r="J22" s="16">
        <v>17079299</v>
      </c>
      <c r="K22" s="16">
        <v>16396461</v>
      </c>
      <c r="L22" s="16">
        <v>16433886</v>
      </c>
      <c r="M22" s="50">
        <v>15936781</v>
      </c>
      <c r="N22" s="18">
        <f t="shared" si="0"/>
        <v>200569078</v>
      </c>
    </row>
    <row r="23" spans="1:14" ht="12" customHeight="1">
      <c r="A23" s="10" t="str">
        <f>'Pregnant Women Participating'!A23</f>
        <v>Virginia</v>
      </c>
      <c r="B23" s="18">
        <v>5801320</v>
      </c>
      <c r="C23" s="16">
        <v>8046947</v>
      </c>
      <c r="D23" s="16">
        <v>2279842</v>
      </c>
      <c r="E23" s="16">
        <v>5037999</v>
      </c>
      <c r="F23" s="16">
        <v>5075104</v>
      </c>
      <c r="G23" s="16">
        <v>4652684</v>
      </c>
      <c r="H23" s="16">
        <v>5253856</v>
      </c>
      <c r="I23" s="16">
        <v>5072519</v>
      </c>
      <c r="J23" s="16">
        <v>4949239</v>
      </c>
      <c r="K23" s="16">
        <v>5439905</v>
      </c>
      <c r="L23" s="16">
        <v>5252184</v>
      </c>
      <c r="M23" s="50">
        <v>1542194</v>
      </c>
      <c r="N23" s="18">
        <f t="shared" si="0"/>
        <v>58403793</v>
      </c>
    </row>
    <row r="24" spans="1:14" ht="12" customHeight="1">
      <c r="A24" s="10" t="str">
        <f>'Pregnant Women Participating'!A24</f>
        <v>Virgin Islands</v>
      </c>
      <c r="B24" s="18">
        <v>441879</v>
      </c>
      <c r="C24" s="16">
        <v>448050</v>
      </c>
      <c r="D24" s="16">
        <v>425085</v>
      </c>
      <c r="E24" s="16">
        <v>407172</v>
      </c>
      <c r="F24" s="16">
        <v>425307</v>
      </c>
      <c r="G24" s="16">
        <v>406026</v>
      </c>
      <c r="H24" s="16">
        <v>419859</v>
      </c>
      <c r="I24" s="16">
        <v>356468</v>
      </c>
      <c r="J24" s="16">
        <v>427508</v>
      </c>
      <c r="K24" s="16">
        <v>463018</v>
      </c>
      <c r="L24" s="16">
        <v>398795</v>
      </c>
      <c r="M24" s="50">
        <v>403899</v>
      </c>
      <c r="N24" s="18">
        <f t="shared" si="0"/>
        <v>5023066</v>
      </c>
    </row>
    <row r="25" spans="1:14" ht="12" customHeight="1">
      <c r="A25" s="10" t="str">
        <f>'Pregnant Women Participating'!A25</f>
        <v>West Virginia</v>
      </c>
      <c r="B25" s="18">
        <v>3096540</v>
      </c>
      <c r="C25" s="16">
        <v>1246645</v>
      </c>
      <c r="D25" s="16">
        <v>1926129</v>
      </c>
      <c r="E25" s="16">
        <v>2106184</v>
      </c>
      <c r="F25" s="16">
        <v>2036193</v>
      </c>
      <c r="G25" s="16">
        <v>1880931</v>
      </c>
      <c r="H25" s="16">
        <v>2091797</v>
      </c>
      <c r="I25" s="16">
        <v>1954566</v>
      </c>
      <c r="J25" s="16">
        <v>2990515</v>
      </c>
      <c r="K25" s="16">
        <v>2956883</v>
      </c>
      <c r="L25" s="16">
        <v>75809</v>
      </c>
      <c r="M25" s="50">
        <v>1208043</v>
      </c>
      <c r="N25" s="18">
        <f t="shared" si="0"/>
        <v>23570235</v>
      </c>
    </row>
    <row r="26" spans="1:14" s="23" customFormat="1" ht="24.75" customHeight="1">
      <c r="A26" s="19" t="str">
        <f>'Pregnant Women Participating'!A26</f>
        <v>Mid-Atlantic Region</v>
      </c>
      <c r="B26" s="21">
        <v>51846830</v>
      </c>
      <c r="C26" s="20">
        <v>43843375</v>
      </c>
      <c r="D26" s="20">
        <v>45829892</v>
      </c>
      <c r="E26" s="20">
        <v>63155572</v>
      </c>
      <c r="F26" s="20">
        <v>48320921</v>
      </c>
      <c r="G26" s="20">
        <v>51140587</v>
      </c>
      <c r="H26" s="20">
        <v>53697981</v>
      </c>
      <c r="I26" s="20">
        <v>52792701</v>
      </c>
      <c r="J26" s="20">
        <v>53587715</v>
      </c>
      <c r="K26" s="20">
        <v>52738391</v>
      </c>
      <c r="L26" s="20">
        <v>52195489</v>
      </c>
      <c r="M26" s="49">
        <v>52356341</v>
      </c>
      <c r="N26" s="21">
        <f t="shared" si="0"/>
        <v>621505795</v>
      </c>
    </row>
    <row r="27" spans="1:14" ht="12" customHeight="1">
      <c r="A27" s="10" t="str">
        <f>'Pregnant Women Participating'!A27</f>
        <v>Alabama</v>
      </c>
      <c r="B27" s="18">
        <v>7269038</v>
      </c>
      <c r="C27" s="16">
        <v>7348175</v>
      </c>
      <c r="D27" s="16">
        <v>6394346</v>
      </c>
      <c r="E27" s="16">
        <v>6516762</v>
      </c>
      <c r="F27" s="16">
        <v>6144448</v>
      </c>
      <c r="G27" s="16">
        <v>5658445</v>
      </c>
      <c r="H27" s="16">
        <v>6331980</v>
      </c>
      <c r="I27" s="16">
        <v>6432969</v>
      </c>
      <c r="J27" s="16">
        <v>6253561</v>
      </c>
      <c r="K27" s="16">
        <v>6401778</v>
      </c>
      <c r="L27" s="16">
        <v>6546757</v>
      </c>
      <c r="M27" s="50">
        <v>6405876</v>
      </c>
      <c r="N27" s="18">
        <f t="shared" si="0"/>
        <v>77704135</v>
      </c>
    </row>
    <row r="28" spans="1:14" ht="12" customHeight="1">
      <c r="A28" s="10" t="str">
        <f>'Pregnant Women Participating'!A28</f>
        <v>Florida</v>
      </c>
      <c r="B28" s="18">
        <v>21953575</v>
      </c>
      <c r="C28" s="16">
        <v>22870973</v>
      </c>
      <c r="D28" s="16">
        <v>20181135</v>
      </c>
      <c r="E28" s="16">
        <v>22570145</v>
      </c>
      <c r="F28" s="16">
        <v>21769127</v>
      </c>
      <c r="G28" s="16">
        <v>19384440</v>
      </c>
      <c r="H28" s="16">
        <v>21982151</v>
      </c>
      <c r="I28" s="16">
        <v>21313660</v>
      </c>
      <c r="J28" s="16">
        <v>20737060</v>
      </c>
      <c r="K28" s="16">
        <v>21628073</v>
      </c>
      <c r="L28" s="16">
        <v>23085609</v>
      </c>
      <c r="M28" s="50">
        <v>21423729</v>
      </c>
      <c r="N28" s="18">
        <f t="shared" si="0"/>
        <v>258899677</v>
      </c>
    </row>
    <row r="29" spans="1:14" ht="12" customHeight="1">
      <c r="A29" s="10" t="str">
        <f>'Pregnant Women Participating'!A29</f>
        <v>Georgia</v>
      </c>
      <c r="B29" s="18">
        <v>15838758</v>
      </c>
      <c r="C29" s="16">
        <v>15652194</v>
      </c>
      <c r="D29" s="16">
        <v>14156083</v>
      </c>
      <c r="E29" s="16">
        <v>14531573</v>
      </c>
      <c r="F29" s="16">
        <v>13240512</v>
      </c>
      <c r="G29" s="16">
        <v>11931741</v>
      </c>
      <c r="H29" s="16">
        <v>12912390</v>
      </c>
      <c r="I29" s="16">
        <v>12095322</v>
      </c>
      <c r="J29" s="16">
        <v>11803198</v>
      </c>
      <c r="K29" s="16">
        <v>11726394</v>
      </c>
      <c r="L29" s="16">
        <v>12813278</v>
      </c>
      <c r="M29" s="50">
        <v>11275660</v>
      </c>
      <c r="N29" s="18">
        <f t="shared" si="0"/>
        <v>157977103</v>
      </c>
    </row>
    <row r="30" spans="1:14" ht="12" customHeight="1">
      <c r="A30" s="10" t="str">
        <f>'Pregnant Women Participating'!A30</f>
        <v>Kentucky</v>
      </c>
      <c r="B30" s="18">
        <v>5289972</v>
      </c>
      <c r="C30" s="16">
        <v>5201130</v>
      </c>
      <c r="D30" s="16">
        <v>5047170</v>
      </c>
      <c r="E30" s="16">
        <v>5346088</v>
      </c>
      <c r="F30" s="16">
        <v>4982472</v>
      </c>
      <c r="G30" s="16">
        <v>4951350</v>
      </c>
      <c r="H30" s="16">
        <v>7434936</v>
      </c>
      <c r="I30" s="16">
        <v>2736589</v>
      </c>
      <c r="J30" s="16">
        <v>5048742</v>
      </c>
      <c r="K30" s="16">
        <v>5077013</v>
      </c>
      <c r="L30" s="16">
        <v>5174338</v>
      </c>
      <c r="M30" s="50">
        <v>5175983</v>
      </c>
      <c r="N30" s="18">
        <f t="shared" si="0"/>
        <v>61465783</v>
      </c>
    </row>
    <row r="31" spans="1:14" ht="12" customHeight="1">
      <c r="A31" s="10" t="str">
        <f>'Pregnant Women Participating'!A31</f>
        <v>Mississippi</v>
      </c>
      <c r="B31" s="18">
        <v>4721277</v>
      </c>
      <c r="C31" s="16">
        <v>5077097</v>
      </c>
      <c r="D31" s="16">
        <v>4511083</v>
      </c>
      <c r="E31" s="16">
        <v>5304819</v>
      </c>
      <c r="F31" s="16">
        <v>4237346</v>
      </c>
      <c r="G31" s="16">
        <v>5159998</v>
      </c>
      <c r="H31" s="16">
        <v>4648496</v>
      </c>
      <c r="I31" s="16">
        <v>4853767</v>
      </c>
      <c r="J31" s="16">
        <v>4587901</v>
      </c>
      <c r="K31" s="16">
        <v>5114576</v>
      </c>
      <c r="L31" s="16">
        <v>5345459</v>
      </c>
      <c r="M31" s="50">
        <v>5474469</v>
      </c>
      <c r="N31" s="18">
        <f t="shared" si="0"/>
        <v>59036288</v>
      </c>
    </row>
    <row r="32" spans="1:14" ht="12" customHeight="1">
      <c r="A32" s="10" t="str">
        <f>'Pregnant Women Participating'!A32</f>
        <v>North Carolina</v>
      </c>
      <c r="B32" s="18">
        <v>8920038</v>
      </c>
      <c r="C32" s="16">
        <v>14185103</v>
      </c>
      <c r="D32" s="16">
        <v>14485456</v>
      </c>
      <c r="E32" s="16">
        <v>6593020</v>
      </c>
      <c r="F32" s="16">
        <v>12249396</v>
      </c>
      <c r="G32" s="16">
        <v>9994137</v>
      </c>
      <c r="H32" s="16">
        <v>12403168</v>
      </c>
      <c r="I32" s="16">
        <v>11012479</v>
      </c>
      <c r="J32" s="16">
        <v>11682446</v>
      </c>
      <c r="K32" s="16">
        <v>11130100</v>
      </c>
      <c r="L32" s="16">
        <v>12569504</v>
      </c>
      <c r="M32" s="50">
        <v>11992668</v>
      </c>
      <c r="N32" s="18">
        <f t="shared" si="0"/>
        <v>137217515</v>
      </c>
    </row>
    <row r="33" spans="1:14" ht="12" customHeight="1">
      <c r="A33" s="10" t="str">
        <f>'Pregnant Women Participating'!A33</f>
        <v>South Carolina</v>
      </c>
      <c r="B33" s="18">
        <v>6335563</v>
      </c>
      <c r="C33" s="16">
        <v>5997726</v>
      </c>
      <c r="D33" s="16">
        <v>5806303</v>
      </c>
      <c r="E33" s="16">
        <v>6181164</v>
      </c>
      <c r="F33" s="16">
        <v>5521662</v>
      </c>
      <c r="G33" s="16">
        <v>5375336</v>
      </c>
      <c r="H33" s="16">
        <v>5718224</v>
      </c>
      <c r="I33" s="16">
        <v>5656543</v>
      </c>
      <c r="J33" s="16">
        <v>5548712</v>
      </c>
      <c r="K33" s="16">
        <v>5547448</v>
      </c>
      <c r="L33" s="16">
        <v>5615815</v>
      </c>
      <c r="M33" s="50">
        <v>5695358</v>
      </c>
      <c r="N33" s="18">
        <f t="shared" si="0"/>
        <v>68999854</v>
      </c>
    </row>
    <row r="34" spans="1:14" ht="12" customHeight="1">
      <c r="A34" s="10" t="str">
        <f>'Pregnant Women Participating'!A34</f>
        <v>Tennessee</v>
      </c>
      <c r="B34" s="18">
        <v>6897572</v>
      </c>
      <c r="C34" s="16">
        <v>6949874</v>
      </c>
      <c r="D34" s="16">
        <v>6680485</v>
      </c>
      <c r="E34" s="16">
        <v>6800243</v>
      </c>
      <c r="F34" s="16">
        <v>6670499</v>
      </c>
      <c r="G34" s="16">
        <v>6313840</v>
      </c>
      <c r="H34" s="16">
        <v>6418278</v>
      </c>
      <c r="I34" s="16">
        <v>6521189</v>
      </c>
      <c r="J34" s="16">
        <v>6658558</v>
      </c>
      <c r="K34" s="16">
        <v>6591353</v>
      </c>
      <c r="L34" s="16">
        <v>6854437</v>
      </c>
      <c r="M34" s="50">
        <v>6964539</v>
      </c>
      <c r="N34" s="18">
        <f t="shared" si="0"/>
        <v>80320867</v>
      </c>
    </row>
    <row r="35" spans="1:14" ht="12" customHeight="1">
      <c r="A35" s="10" t="str">
        <f>'Pregnant Women Participating'!A35</f>
        <v>Choctaw Indians, MS</v>
      </c>
      <c r="B35" s="18">
        <v>34364</v>
      </c>
      <c r="C35" s="16">
        <v>36955</v>
      </c>
      <c r="D35" s="16">
        <v>33627</v>
      </c>
      <c r="E35" s="16">
        <v>34927</v>
      </c>
      <c r="F35" s="16">
        <v>30778</v>
      </c>
      <c r="G35" s="16">
        <v>30228</v>
      </c>
      <c r="H35" s="16">
        <v>36706</v>
      </c>
      <c r="I35" s="16">
        <v>37240</v>
      </c>
      <c r="J35" s="16">
        <v>31126</v>
      </c>
      <c r="K35" s="16">
        <v>27086</v>
      </c>
      <c r="L35" s="16">
        <v>35394</v>
      </c>
      <c r="M35" s="50">
        <v>37815</v>
      </c>
      <c r="N35" s="18">
        <f t="shared" si="0"/>
        <v>406246</v>
      </c>
    </row>
    <row r="36" spans="1:14" ht="12" customHeight="1">
      <c r="A36" s="10" t="str">
        <f>'Pregnant Women Participating'!A36</f>
        <v>Eastern Cherokee, NC</v>
      </c>
      <c r="B36" s="18">
        <v>21808</v>
      </c>
      <c r="C36" s="16">
        <v>27931</v>
      </c>
      <c r="D36" s="16">
        <v>29703</v>
      </c>
      <c r="E36" s="16">
        <v>15530</v>
      </c>
      <c r="F36" s="16">
        <v>30552</v>
      </c>
      <c r="G36" s="16">
        <v>22190</v>
      </c>
      <c r="H36" s="16">
        <v>29866</v>
      </c>
      <c r="I36" s="16">
        <v>23953</v>
      </c>
      <c r="J36" s="16">
        <v>20863</v>
      </c>
      <c r="K36" s="16">
        <v>21954</v>
      </c>
      <c r="L36" s="16">
        <v>26171</v>
      </c>
      <c r="M36" s="50">
        <v>19420</v>
      </c>
      <c r="N36" s="18">
        <f t="shared" si="0"/>
        <v>289941</v>
      </c>
    </row>
    <row r="37" spans="1:14" s="23" customFormat="1" ht="24.75" customHeight="1">
      <c r="A37" s="19" t="str">
        <f>'Pregnant Women Participating'!A37</f>
        <v>Southeast Region</v>
      </c>
      <c r="B37" s="21">
        <v>77281965</v>
      </c>
      <c r="C37" s="20">
        <v>83347158</v>
      </c>
      <c r="D37" s="20">
        <v>77325391</v>
      </c>
      <c r="E37" s="20">
        <v>73894271</v>
      </c>
      <c r="F37" s="20">
        <v>74876792</v>
      </c>
      <c r="G37" s="20">
        <v>68821705</v>
      </c>
      <c r="H37" s="20">
        <v>77916195</v>
      </c>
      <c r="I37" s="20">
        <v>70683711</v>
      </c>
      <c r="J37" s="20">
        <v>72372167</v>
      </c>
      <c r="K37" s="20">
        <v>73265775</v>
      </c>
      <c r="L37" s="20">
        <v>78066762</v>
      </c>
      <c r="M37" s="49">
        <v>74465517</v>
      </c>
      <c r="N37" s="21">
        <f t="shared" si="0"/>
        <v>902317409</v>
      </c>
    </row>
    <row r="38" spans="1:14" ht="12" customHeight="1">
      <c r="A38" s="10" t="str">
        <f>'Pregnant Women Participating'!A38</f>
        <v>Illinois</v>
      </c>
      <c r="B38" s="18">
        <v>15867107</v>
      </c>
      <c r="C38" s="16">
        <v>15522712</v>
      </c>
      <c r="D38" s="16">
        <v>11566830</v>
      </c>
      <c r="E38" s="16">
        <v>14813710</v>
      </c>
      <c r="F38" s="16">
        <v>13202930</v>
      </c>
      <c r="G38" s="16">
        <v>13863519</v>
      </c>
      <c r="H38" s="16">
        <v>15980794</v>
      </c>
      <c r="I38" s="16">
        <v>15099279</v>
      </c>
      <c r="J38" s="16">
        <v>14686293</v>
      </c>
      <c r="K38" s="16">
        <v>9031780</v>
      </c>
      <c r="L38" s="16">
        <v>11469461</v>
      </c>
      <c r="M38" s="50">
        <v>10991769</v>
      </c>
      <c r="N38" s="18">
        <f t="shared" si="0"/>
        <v>162096184</v>
      </c>
    </row>
    <row r="39" spans="1:14" ht="12" customHeight="1">
      <c r="A39" s="10" t="str">
        <f>'Pregnant Women Participating'!A39</f>
        <v>Indiana</v>
      </c>
      <c r="B39" s="18">
        <v>6208287</v>
      </c>
      <c r="C39" s="16">
        <v>6327893</v>
      </c>
      <c r="D39" s="16">
        <v>5734911</v>
      </c>
      <c r="E39" s="16">
        <v>6347313</v>
      </c>
      <c r="F39" s="16">
        <v>5989725</v>
      </c>
      <c r="G39" s="16">
        <v>5236322</v>
      </c>
      <c r="H39" s="16">
        <v>6199582</v>
      </c>
      <c r="I39" s="16">
        <v>5849198</v>
      </c>
      <c r="J39" s="16">
        <v>5861862</v>
      </c>
      <c r="K39" s="16">
        <v>5684017</v>
      </c>
      <c r="L39" s="16">
        <v>6285451</v>
      </c>
      <c r="M39" s="50">
        <v>5605243</v>
      </c>
      <c r="N39" s="18">
        <f t="shared" si="0"/>
        <v>71329804</v>
      </c>
    </row>
    <row r="40" spans="1:14" ht="12" customHeight="1">
      <c r="A40" s="10" t="str">
        <f>'Pregnant Women Participating'!A40</f>
        <v>Michigan</v>
      </c>
      <c r="B40" s="18">
        <v>6104046</v>
      </c>
      <c r="C40" s="16">
        <v>10681869</v>
      </c>
      <c r="D40" s="16">
        <v>10883674</v>
      </c>
      <c r="E40" s="16">
        <v>10679035</v>
      </c>
      <c r="F40" s="16">
        <v>10268949</v>
      </c>
      <c r="G40" s="16">
        <v>10312454</v>
      </c>
      <c r="H40" s="16">
        <v>10372837</v>
      </c>
      <c r="I40" s="16">
        <v>11113435</v>
      </c>
      <c r="J40" s="16">
        <v>15573059</v>
      </c>
      <c r="K40" s="16">
        <v>5696477</v>
      </c>
      <c r="L40" s="16">
        <v>10807810</v>
      </c>
      <c r="M40" s="50">
        <v>10891831</v>
      </c>
      <c r="N40" s="18">
        <f t="shared" si="0"/>
        <v>123385476</v>
      </c>
    </row>
    <row r="41" spans="1:14" ht="12" customHeight="1">
      <c r="A41" s="10" t="str">
        <f>'Pregnant Women Participating'!A41</f>
        <v>Minnesota</v>
      </c>
      <c r="B41" s="18">
        <v>7012192</v>
      </c>
      <c r="C41" s="16">
        <v>3770804</v>
      </c>
      <c r="D41" s="16">
        <v>7556346</v>
      </c>
      <c r="E41" s="16">
        <v>6528300</v>
      </c>
      <c r="F41" s="16">
        <v>4169111</v>
      </c>
      <c r="G41" s="16">
        <v>5902044</v>
      </c>
      <c r="H41" s="16">
        <v>8035736</v>
      </c>
      <c r="I41" s="16">
        <v>4857316</v>
      </c>
      <c r="J41" s="16">
        <v>3489024</v>
      </c>
      <c r="K41" s="16">
        <v>4833874</v>
      </c>
      <c r="L41" s="16">
        <v>5210728</v>
      </c>
      <c r="M41" s="50">
        <v>8343541</v>
      </c>
      <c r="N41" s="18">
        <f t="shared" si="0"/>
        <v>69709016</v>
      </c>
    </row>
    <row r="42" spans="1:14" ht="12" customHeight="1">
      <c r="A42" s="10" t="str">
        <f>'Pregnant Women Participating'!A42</f>
        <v>Ohio</v>
      </c>
      <c r="B42" s="18">
        <v>9244515</v>
      </c>
      <c r="C42" s="16">
        <v>11167328</v>
      </c>
      <c r="D42" s="16">
        <v>14736672</v>
      </c>
      <c r="E42" s="16">
        <v>4583216</v>
      </c>
      <c r="F42" s="16">
        <v>9472868</v>
      </c>
      <c r="G42" s="16">
        <v>8474119</v>
      </c>
      <c r="H42" s="16">
        <v>8624054</v>
      </c>
      <c r="I42" s="16">
        <v>9096860</v>
      </c>
      <c r="J42" s="16">
        <v>8893980</v>
      </c>
      <c r="K42" s="16">
        <v>9538569</v>
      </c>
      <c r="L42" s="16">
        <v>10155447</v>
      </c>
      <c r="M42" s="50">
        <v>9219730</v>
      </c>
      <c r="N42" s="18">
        <f t="shared" si="0"/>
        <v>113207358</v>
      </c>
    </row>
    <row r="43" spans="1:14" ht="12" customHeight="1">
      <c r="A43" s="10" t="str">
        <f>'Pregnant Women Participating'!A43</f>
        <v>Wisconsin</v>
      </c>
      <c r="B43" s="18">
        <v>5110331</v>
      </c>
      <c r="C43" s="16">
        <v>5237473</v>
      </c>
      <c r="D43" s="16">
        <v>6902359</v>
      </c>
      <c r="E43" s="16">
        <v>3184948</v>
      </c>
      <c r="F43" s="16">
        <v>4882536</v>
      </c>
      <c r="G43" s="16">
        <v>4578755</v>
      </c>
      <c r="H43" s="16">
        <v>4996589</v>
      </c>
      <c r="I43" s="16">
        <v>4907646</v>
      </c>
      <c r="J43" s="16">
        <v>4766226</v>
      </c>
      <c r="K43" s="16">
        <v>4870053</v>
      </c>
      <c r="L43" s="16">
        <v>5076037</v>
      </c>
      <c r="M43" s="50">
        <v>4643434</v>
      </c>
      <c r="N43" s="18">
        <f t="shared" si="0"/>
        <v>59156387</v>
      </c>
    </row>
    <row r="44" spans="1:14" s="23" customFormat="1" ht="24.75" customHeight="1">
      <c r="A44" s="19" t="str">
        <f>'Pregnant Women Participating'!A44</f>
        <v>Midwest Region</v>
      </c>
      <c r="B44" s="21">
        <v>49546478</v>
      </c>
      <c r="C44" s="20">
        <v>52708079</v>
      </c>
      <c r="D44" s="20">
        <v>57380792</v>
      </c>
      <c r="E44" s="20">
        <v>46136522</v>
      </c>
      <c r="F44" s="20">
        <v>47986119</v>
      </c>
      <c r="G44" s="20">
        <v>48367213</v>
      </c>
      <c r="H44" s="20">
        <v>54209592</v>
      </c>
      <c r="I44" s="20">
        <v>50923734</v>
      </c>
      <c r="J44" s="20">
        <v>53270444</v>
      </c>
      <c r="K44" s="20">
        <v>39654770</v>
      </c>
      <c r="L44" s="20">
        <v>49004934</v>
      </c>
      <c r="M44" s="49">
        <v>49695548</v>
      </c>
      <c r="N44" s="21">
        <f t="shared" si="0"/>
        <v>598884225</v>
      </c>
    </row>
    <row r="45" spans="1:14" ht="12" customHeight="1">
      <c r="A45" s="10" t="str">
        <f>'Pregnant Women Participating'!A45</f>
        <v>Arkansas</v>
      </c>
      <c r="B45" s="18">
        <v>4322584</v>
      </c>
      <c r="C45" s="16">
        <v>4087583</v>
      </c>
      <c r="D45" s="16">
        <v>3643952</v>
      </c>
      <c r="E45" s="16">
        <v>3970120</v>
      </c>
      <c r="F45" s="16">
        <v>3713514</v>
      </c>
      <c r="G45" s="16">
        <v>4307333</v>
      </c>
      <c r="H45" s="16">
        <v>4162554</v>
      </c>
      <c r="I45" s="16">
        <v>4233168</v>
      </c>
      <c r="J45" s="16">
        <v>3870822</v>
      </c>
      <c r="K45" s="16">
        <v>3859059</v>
      </c>
      <c r="L45" s="16">
        <v>3862184</v>
      </c>
      <c r="M45" s="50">
        <v>6077765</v>
      </c>
      <c r="N45" s="18">
        <f t="shared" si="0"/>
        <v>50110638</v>
      </c>
    </row>
    <row r="46" spans="1:14" ht="12" customHeight="1">
      <c r="A46" s="10" t="str">
        <f>'Pregnant Women Participating'!A46</f>
        <v>Louisiana</v>
      </c>
      <c r="B46" s="18">
        <v>9925260</v>
      </c>
      <c r="C46" s="16">
        <v>4647231</v>
      </c>
      <c r="D46" s="16">
        <v>6884836</v>
      </c>
      <c r="E46" s="16">
        <v>7139525</v>
      </c>
      <c r="F46" s="16">
        <v>6646995</v>
      </c>
      <c r="G46" s="16">
        <v>7137377</v>
      </c>
      <c r="H46" s="16">
        <v>7041627</v>
      </c>
      <c r="I46" s="16">
        <v>7139075</v>
      </c>
      <c r="J46" s="16">
        <v>6847869</v>
      </c>
      <c r="K46" s="16">
        <v>6905654</v>
      </c>
      <c r="L46" s="16">
        <v>7047984</v>
      </c>
      <c r="M46" s="50">
        <v>6844641</v>
      </c>
      <c r="N46" s="18">
        <f t="shared" si="0"/>
        <v>84208074</v>
      </c>
    </row>
    <row r="47" spans="1:14" ht="12" customHeight="1">
      <c r="A47" s="10" t="str">
        <f>'Pregnant Women Participating'!A47</f>
        <v>New Mexico</v>
      </c>
      <c r="B47" s="18">
        <v>1043100</v>
      </c>
      <c r="C47" s="16">
        <v>2130765</v>
      </c>
      <c r="D47" s="16">
        <v>3123101</v>
      </c>
      <c r="E47" s="16">
        <v>2140643</v>
      </c>
      <c r="F47" s="16">
        <v>1984646</v>
      </c>
      <c r="G47" s="16">
        <v>863734</v>
      </c>
      <c r="H47" s="16">
        <v>3088442</v>
      </c>
      <c r="I47" s="16">
        <v>1027196</v>
      </c>
      <c r="J47" s="16">
        <v>3047515</v>
      </c>
      <c r="K47" s="16">
        <v>957498</v>
      </c>
      <c r="L47" s="16">
        <v>2089085</v>
      </c>
      <c r="M47" s="50">
        <v>3047012</v>
      </c>
      <c r="N47" s="18">
        <f t="shared" si="0"/>
        <v>24542737</v>
      </c>
    </row>
    <row r="48" spans="1:14" ht="12" customHeight="1">
      <c r="A48" s="10" t="str">
        <f>'Pregnant Women Participating'!A48</f>
        <v>Oklahoma</v>
      </c>
      <c r="B48" s="18">
        <v>3651666</v>
      </c>
      <c r="C48" s="16">
        <v>3836300</v>
      </c>
      <c r="D48" s="16">
        <v>3682110</v>
      </c>
      <c r="E48" s="16">
        <v>3523508</v>
      </c>
      <c r="F48" s="16">
        <v>3562949</v>
      </c>
      <c r="G48" s="16">
        <v>3788212</v>
      </c>
      <c r="H48" s="16">
        <v>3562483</v>
      </c>
      <c r="I48" s="16">
        <v>3414554</v>
      </c>
      <c r="J48" s="16">
        <v>3207034</v>
      </c>
      <c r="K48" s="16">
        <v>3418491</v>
      </c>
      <c r="L48" s="16">
        <v>3683261</v>
      </c>
      <c r="M48" s="50">
        <v>3961446</v>
      </c>
      <c r="N48" s="18">
        <f t="shared" si="0"/>
        <v>43292014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0"/>
        <v> </v>
      </c>
    </row>
    <row r="50" spans="1:14" ht="12" customHeight="1">
      <c r="A50" s="10" t="str">
        <f>'Pregnant Women Participating'!A50</f>
        <v>Texas</v>
      </c>
      <c r="B50" s="18">
        <v>31191301</v>
      </c>
      <c r="C50" s="16">
        <v>28764733</v>
      </c>
      <c r="D50" s="16">
        <v>9959409</v>
      </c>
      <c r="E50" s="16">
        <v>29473134</v>
      </c>
      <c r="F50" s="16">
        <v>27792976</v>
      </c>
      <c r="G50" s="16">
        <v>24549175</v>
      </c>
      <c r="H50" s="16">
        <v>28098078</v>
      </c>
      <c r="I50" s="16">
        <v>29152286</v>
      </c>
      <c r="J50" s="16">
        <v>25665203</v>
      </c>
      <c r="K50" s="16">
        <v>27981246</v>
      </c>
      <c r="L50" s="16">
        <v>10348838</v>
      </c>
      <c r="M50" s="50">
        <v>30318275</v>
      </c>
      <c r="N50" s="18">
        <f t="shared" si="0"/>
        <v>303294654</v>
      </c>
    </row>
    <row r="51" spans="1:14" ht="12" customHeight="1">
      <c r="A51" s="10" t="str">
        <f>'Pregnant Women Participating'!A51</f>
        <v>Acoma, Canoncito &amp; Laguna, NM</v>
      </c>
      <c r="B51" s="18">
        <v>15653</v>
      </c>
      <c r="C51" s="16">
        <v>18000</v>
      </c>
      <c r="D51" s="16">
        <v>27770</v>
      </c>
      <c r="E51" s="16">
        <v>32126</v>
      </c>
      <c r="F51" s="16">
        <v>17781</v>
      </c>
      <c r="G51" s="16">
        <v>19142</v>
      </c>
      <c r="H51" s="16">
        <v>19652</v>
      </c>
      <c r="I51" s="16">
        <v>22976</v>
      </c>
      <c r="J51" s="16">
        <v>18000</v>
      </c>
      <c r="K51" s="16">
        <v>23061</v>
      </c>
      <c r="L51" s="16">
        <v>24341</v>
      </c>
      <c r="M51" s="50">
        <v>21000</v>
      </c>
      <c r="N51" s="18">
        <f t="shared" si="0"/>
        <v>259502</v>
      </c>
    </row>
    <row r="52" spans="1:14" ht="12" customHeight="1">
      <c r="A52" s="10" t="str">
        <f>'Pregnant Women Participating'!A52</f>
        <v>Eight Northern Pueblos, NM</v>
      </c>
      <c r="B52" s="18">
        <v>12647</v>
      </c>
      <c r="C52" s="16">
        <v>13788</v>
      </c>
      <c r="D52" s="16">
        <v>14316</v>
      </c>
      <c r="E52" s="16">
        <v>13951</v>
      </c>
      <c r="F52" s="16">
        <v>13622</v>
      </c>
      <c r="G52" s="16">
        <v>14257</v>
      </c>
      <c r="H52" s="16">
        <v>13039</v>
      </c>
      <c r="I52" s="16">
        <v>13592</v>
      </c>
      <c r="J52" s="16">
        <v>11885</v>
      </c>
      <c r="K52" s="16">
        <v>12743</v>
      </c>
      <c r="L52" s="16">
        <v>12392</v>
      </c>
      <c r="M52" s="50">
        <v>11695</v>
      </c>
      <c r="N52" s="18">
        <f t="shared" si="0"/>
        <v>157927</v>
      </c>
    </row>
    <row r="53" spans="1:14" ht="12" customHeight="1">
      <c r="A53" s="10" t="str">
        <f>'Pregnant Women Participating'!A53</f>
        <v>Five Sandoval Pueblos, NM</v>
      </c>
      <c r="B53" s="18">
        <v>13174</v>
      </c>
      <c r="C53" s="16">
        <v>12826</v>
      </c>
      <c r="D53" s="16">
        <v>13617</v>
      </c>
      <c r="E53" s="16">
        <v>14283</v>
      </c>
      <c r="F53" s="16">
        <v>14248</v>
      </c>
      <c r="G53" s="16">
        <v>14108</v>
      </c>
      <c r="H53" s="16">
        <v>14182</v>
      </c>
      <c r="I53" s="16">
        <v>12972</v>
      </c>
      <c r="J53" s="16">
        <v>13359</v>
      </c>
      <c r="K53" s="16">
        <v>13620</v>
      </c>
      <c r="L53" s="16">
        <v>15111</v>
      </c>
      <c r="M53" s="50">
        <v>14419</v>
      </c>
      <c r="N53" s="18">
        <f t="shared" si="0"/>
        <v>165919</v>
      </c>
    </row>
    <row r="54" spans="1:14" ht="12" customHeight="1">
      <c r="A54" s="10" t="str">
        <f>'Pregnant Women Participating'!A54</f>
        <v>Isleta Pueblo, NM</v>
      </c>
      <c r="B54" s="18">
        <v>36199</v>
      </c>
      <c r="C54" s="16">
        <v>39309</v>
      </c>
      <c r="D54" s="16">
        <v>40973</v>
      </c>
      <c r="E54" s="16">
        <v>42445</v>
      </c>
      <c r="F54" s="16">
        <v>39845</v>
      </c>
      <c r="G54" s="16">
        <v>43456</v>
      </c>
      <c r="H54" s="16">
        <v>42821</v>
      </c>
      <c r="I54" s="16">
        <v>43703</v>
      </c>
      <c r="J54" s="16">
        <v>45163</v>
      </c>
      <c r="K54" s="16">
        <v>49000</v>
      </c>
      <c r="L54" s="16">
        <v>49318</v>
      </c>
      <c r="M54" s="50">
        <v>45990</v>
      </c>
      <c r="N54" s="18">
        <f t="shared" si="0"/>
        <v>518222</v>
      </c>
    </row>
    <row r="55" spans="1:14" ht="12" customHeight="1">
      <c r="A55" s="10" t="str">
        <f>'Pregnant Women Participating'!A55</f>
        <v>San Felipe Pueblo, NM</v>
      </c>
      <c r="B55" s="18">
        <v>15708</v>
      </c>
      <c r="C55" s="16">
        <v>14643</v>
      </c>
      <c r="D55" s="16">
        <v>15603</v>
      </c>
      <c r="E55" s="16">
        <v>13638</v>
      </c>
      <c r="F55" s="16">
        <v>24246</v>
      </c>
      <c r="G55" s="16">
        <v>16503</v>
      </c>
      <c r="H55" s="16">
        <v>15589</v>
      </c>
      <c r="I55" s="16">
        <v>14116</v>
      </c>
      <c r="J55" s="16">
        <v>19060</v>
      </c>
      <c r="K55" s="16">
        <v>13208</v>
      </c>
      <c r="L55" s="16">
        <v>22377</v>
      </c>
      <c r="M55" s="50">
        <v>19481</v>
      </c>
      <c r="N55" s="18">
        <f t="shared" si="0"/>
        <v>204172</v>
      </c>
    </row>
    <row r="56" spans="1:14" ht="12" customHeight="1">
      <c r="A56" s="10" t="str">
        <f>'Pregnant Women Participating'!A56</f>
        <v>Santo Domingo Tribe, NM</v>
      </c>
      <c r="B56" s="18">
        <v>15339</v>
      </c>
      <c r="C56" s="16">
        <v>15704</v>
      </c>
      <c r="D56" s="16">
        <v>16144</v>
      </c>
      <c r="E56" s="16">
        <v>15463</v>
      </c>
      <c r="F56" s="16">
        <v>15699</v>
      </c>
      <c r="G56" s="16">
        <v>14150</v>
      </c>
      <c r="H56" s="16">
        <v>12391</v>
      </c>
      <c r="I56" s="16">
        <v>13261</v>
      </c>
      <c r="J56" s="16">
        <v>13987</v>
      </c>
      <c r="K56" s="16">
        <v>15626</v>
      </c>
      <c r="L56" s="16">
        <v>16501</v>
      </c>
      <c r="M56" s="50">
        <v>25960</v>
      </c>
      <c r="N56" s="18">
        <f t="shared" si="0"/>
        <v>190225</v>
      </c>
    </row>
    <row r="57" spans="1:14" ht="12" customHeight="1">
      <c r="A57" s="10" t="str">
        <f>'Pregnant Women Participating'!A57</f>
        <v>Zuni Pueblo, NM</v>
      </c>
      <c r="B57" s="18">
        <v>45154</v>
      </c>
      <c r="C57" s="16">
        <v>40442</v>
      </c>
      <c r="D57" s="16">
        <v>43453</v>
      </c>
      <c r="E57" s="16">
        <v>40525</v>
      </c>
      <c r="F57" s="16">
        <v>41981</v>
      </c>
      <c r="G57" s="16">
        <v>34361</v>
      </c>
      <c r="H57" s="16">
        <v>41838</v>
      </c>
      <c r="I57" s="16">
        <v>39982</v>
      </c>
      <c r="J57" s="16">
        <v>40444</v>
      </c>
      <c r="K57" s="16">
        <v>39033</v>
      </c>
      <c r="L57" s="16">
        <v>39502</v>
      </c>
      <c r="M57" s="50">
        <v>38884</v>
      </c>
      <c r="N57" s="18">
        <f t="shared" si="0"/>
        <v>485599</v>
      </c>
    </row>
    <row r="58" spans="1:14" ht="12" customHeight="1">
      <c r="A58" s="10" t="str">
        <f>'Pregnant Women Participating'!A58</f>
        <v>Cherokee Nation, OK</v>
      </c>
      <c r="B58" s="18">
        <v>292344</v>
      </c>
      <c r="C58" s="16">
        <v>303862</v>
      </c>
      <c r="D58" s="16">
        <v>306168</v>
      </c>
      <c r="E58" s="16">
        <v>331532</v>
      </c>
      <c r="F58" s="16">
        <v>230163</v>
      </c>
      <c r="G58" s="16">
        <v>279818</v>
      </c>
      <c r="H58" s="16">
        <v>309911</v>
      </c>
      <c r="I58" s="16">
        <v>357717</v>
      </c>
      <c r="J58" s="16">
        <v>560534</v>
      </c>
      <c r="K58" s="16">
        <v>491165</v>
      </c>
      <c r="L58" s="16">
        <v>45168</v>
      </c>
      <c r="M58" s="50">
        <v>339027</v>
      </c>
      <c r="N58" s="18">
        <f t="shared" si="0"/>
        <v>3847409</v>
      </c>
    </row>
    <row r="59" spans="1:14" ht="12" customHeight="1">
      <c r="A59" s="10" t="str">
        <f>'Pregnant Women Participating'!A59</f>
        <v>Chickasaw Nation, OK</v>
      </c>
      <c r="B59" s="18">
        <v>53019</v>
      </c>
      <c r="C59" s="16">
        <v>136796</v>
      </c>
      <c r="D59" s="16">
        <v>129728</v>
      </c>
      <c r="E59" s="16">
        <v>149788</v>
      </c>
      <c r="F59" s="16">
        <v>142078</v>
      </c>
      <c r="G59" s="16">
        <v>172999</v>
      </c>
      <c r="H59" s="16">
        <v>86806</v>
      </c>
      <c r="I59" s="16">
        <v>152872</v>
      </c>
      <c r="J59" s="16">
        <v>138608</v>
      </c>
      <c r="K59" s="16">
        <v>139390</v>
      </c>
      <c r="L59" s="16">
        <v>137029</v>
      </c>
      <c r="M59" s="50">
        <v>145881</v>
      </c>
      <c r="N59" s="18">
        <f t="shared" si="0"/>
        <v>1584994</v>
      </c>
    </row>
    <row r="60" spans="1:14" ht="12" customHeight="1">
      <c r="A60" s="10" t="str">
        <f>'Pregnant Women Participating'!A60</f>
        <v>Choctaw Nation, OK</v>
      </c>
      <c r="B60" s="18">
        <v>177336</v>
      </c>
      <c r="C60" s="16">
        <v>181097</v>
      </c>
      <c r="D60" s="16">
        <v>162419</v>
      </c>
      <c r="E60" s="16">
        <v>161842</v>
      </c>
      <c r="F60" s="16">
        <v>153033</v>
      </c>
      <c r="G60" s="16">
        <v>138949</v>
      </c>
      <c r="H60" s="16">
        <v>150784</v>
      </c>
      <c r="I60" s="16">
        <v>151512</v>
      </c>
      <c r="J60" s="16">
        <v>157578</v>
      </c>
      <c r="K60" s="16">
        <v>146588</v>
      </c>
      <c r="L60" s="16">
        <v>171392</v>
      </c>
      <c r="M60" s="50">
        <v>58691</v>
      </c>
      <c r="N60" s="18">
        <f t="shared" si="0"/>
        <v>1811221</v>
      </c>
    </row>
    <row r="61" spans="1:14" ht="12" customHeight="1">
      <c r="A61" s="10" t="str">
        <f>'Pregnant Women Participating'!A61</f>
        <v>Citizen Potawatomi Nation, OK</v>
      </c>
      <c r="B61" s="18">
        <v>46362</v>
      </c>
      <c r="C61" s="16">
        <v>47868</v>
      </c>
      <c r="D61" s="16">
        <v>44406</v>
      </c>
      <c r="E61" s="16">
        <v>56241</v>
      </c>
      <c r="F61" s="16">
        <v>47019</v>
      </c>
      <c r="G61" s="16">
        <v>58827</v>
      </c>
      <c r="H61" s="16">
        <v>55143</v>
      </c>
      <c r="I61" s="16">
        <v>57500</v>
      </c>
      <c r="J61" s="16">
        <v>51646</v>
      </c>
      <c r="K61" s="16">
        <v>61209</v>
      </c>
      <c r="L61" s="16">
        <v>54252</v>
      </c>
      <c r="M61" s="50">
        <v>54292</v>
      </c>
      <c r="N61" s="18">
        <f t="shared" si="0"/>
        <v>634765</v>
      </c>
    </row>
    <row r="62" spans="1:14" ht="12" customHeight="1">
      <c r="A62" s="10" t="str">
        <f>'Pregnant Women Participating'!A62</f>
        <v>Inter-Tribal Council, OK</v>
      </c>
      <c r="B62" s="18">
        <v>49580</v>
      </c>
      <c r="C62" s="16">
        <v>45313</v>
      </c>
      <c r="D62" s="16">
        <v>46733</v>
      </c>
      <c r="E62" s="16">
        <v>51602</v>
      </c>
      <c r="F62" s="16">
        <v>43986</v>
      </c>
      <c r="G62" s="16">
        <v>48878</v>
      </c>
      <c r="H62" s="16">
        <v>46091</v>
      </c>
      <c r="I62" s="16">
        <v>43875</v>
      </c>
      <c r="J62" s="16">
        <v>48753</v>
      </c>
      <c r="K62" s="16">
        <v>49318</v>
      </c>
      <c r="L62" s="16">
        <v>53328</v>
      </c>
      <c r="M62" s="50">
        <v>53875</v>
      </c>
      <c r="N62" s="18">
        <f t="shared" si="0"/>
        <v>581332</v>
      </c>
    </row>
    <row r="63" spans="1:14" ht="12" customHeight="1">
      <c r="A63" s="10" t="str">
        <f>'Pregnant Women Participating'!A63</f>
        <v>Muscogee Creek Nation, OK</v>
      </c>
      <c r="B63" s="18">
        <v>126234</v>
      </c>
      <c r="C63" s="16">
        <v>136549</v>
      </c>
      <c r="D63" s="16">
        <v>134319</v>
      </c>
      <c r="E63" s="16">
        <v>172936</v>
      </c>
      <c r="F63" s="16">
        <v>130457</v>
      </c>
      <c r="G63" s="16">
        <v>173063</v>
      </c>
      <c r="H63" s="16">
        <v>84774</v>
      </c>
      <c r="I63" s="16">
        <v>133656</v>
      </c>
      <c r="J63" s="16">
        <v>131709</v>
      </c>
      <c r="K63" s="16">
        <v>133201</v>
      </c>
      <c r="L63" s="16">
        <v>135504</v>
      </c>
      <c r="M63" s="50">
        <v>133786</v>
      </c>
      <c r="N63" s="18">
        <f t="shared" si="0"/>
        <v>1626188</v>
      </c>
    </row>
    <row r="64" spans="1:14" ht="12" customHeight="1">
      <c r="A64" s="10" t="str">
        <f>'Pregnant Women Participating'!A64</f>
        <v>Osage Tribal Council, OK</v>
      </c>
      <c r="B64" s="18">
        <v>155365</v>
      </c>
      <c r="C64" s="16">
        <v>208104</v>
      </c>
      <c r="D64" s="16">
        <v>98433</v>
      </c>
      <c r="E64" s="16">
        <v>228330</v>
      </c>
      <c r="F64" s="16">
        <v>80791</v>
      </c>
      <c r="G64" s="16">
        <v>196021</v>
      </c>
      <c r="H64" s="16">
        <v>126145</v>
      </c>
      <c r="I64" s="16">
        <v>73180</v>
      </c>
      <c r="J64" s="16">
        <v>161669</v>
      </c>
      <c r="K64" s="16">
        <v>213919</v>
      </c>
      <c r="L64" s="16">
        <v>121211</v>
      </c>
      <c r="M64" s="50">
        <v>88466</v>
      </c>
      <c r="N64" s="18">
        <f t="shared" si="0"/>
        <v>1751634</v>
      </c>
    </row>
    <row r="65" spans="1:14" ht="12" customHeight="1">
      <c r="A65" s="10" t="str">
        <f>'Pregnant Women Participating'!A65</f>
        <v>Otoe-Missouria Tribe, OK</v>
      </c>
      <c r="B65" s="18">
        <v>27589</v>
      </c>
      <c r="C65" s="16">
        <v>26155</v>
      </c>
      <c r="D65" s="16">
        <v>34405</v>
      </c>
      <c r="E65" s="16">
        <v>35194</v>
      </c>
      <c r="F65" s="16">
        <v>22936</v>
      </c>
      <c r="G65" s="16">
        <v>23807</v>
      </c>
      <c r="H65" s="16">
        <v>11881</v>
      </c>
      <c r="I65" s="16">
        <v>23360</v>
      </c>
      <c r="J65" s="16">
        <v>24605</v>
      </c>
      <c r="K65" s="16">
        <v>20970</v>
      </c>
      <c r="L65" s="16">
        <v>24950</v>
      </c>
      <c r="M65" s="50">
        <v>22614</v>
      </c>
      <c r="N65" s="18">
        <f t="shared" si="0"/>
        <v>298466</v>
      </c>
    </row>
    <row r="66" spans="1:14" ht="12" customHeight="1">
      <c r="A66" s="10" t="str">
        <f>'Pregnant Women Participating'!A66</f>
        <v>Wichita, Caddo &amp; Delaware (WCD), OK</v>
      </c>
      <c r="B66" s="18">
        <v>162991</v>
      </c>
      <c r="C66" s="16">
        <v>161830</v>
      </c>
      <c r="D66" s="16">
        <v>149782</v>
      </c>
      <c r="E66" s="16">
        <v>176199</v>
      </c>
      <c r="F66" s="16">
        <v>152059</v>
      </c>
      <c r="G66" s="16">
        <v>152083</v>
      </c>
      <c r="H66" s="16">
        <v>161199</v>
      </c>
      <c r="I66" s="16">
        <v>164537</v>
      </c>
      <c r="J66" s="16">
        <v>148187</v>
      </c>
      <c r="K66" s="16">
        <v>158558</v>
      </c>
      <c r="L66" s="16">
        <v>162679</v>
      </c>
      <c r="M66" s="50">
        <v>149473</v>
      </c>
      <c r="N66" s="18">
        <f t="shared" si="0"/>
        <v>1899577</v>
      </c>
    </row>
    <row r="67" spans="1:14" s="23" customFormat="1" ht="24.75" customHeight="1">
      <c r="A67" s="19" t="str">
        <f>'Pregnant Women Participating'!A67</f>
        <v>Southwest Region</v>
      </c>
      <c r="B67" s="21">
        <v>51378605</v>
      </c>
      <c r="C67" s="20">
        <v>44868898</v>
      </c>
      <c r="D67" s="20">
        <v>28571677</v>
      </c>
      <c r="E67" s="20">
        <v>47783025</v>
      </c>
      <c r="F67" s="20">
        <v>44871024</v>
      </c>
      <c r="G67" s="20">
        <v>42046253</v>
      </c>
      <c r="H67" s="20">
        <v>47145430</v>
      </c>
      <c r="I67" s="20">
        <v>46285090</v>
      </c>
      <c r="J67" s="20">
        <v>44223630</v>
      </c>
      <c r="K67" s="20">
        <v>44702557</v>
      </c>
      <c r="L67" s="20">
        <v>28116407</v>
      </c>
      <c r="M67" s="49">
        <v>51472673</v>
      </c>
      <c r="N67" s="21">
        <f t="shared" si="0"/>
        <v>521465269</v>
      </c>
    </row>
    <row r="68" spans="1:14" ht="12" customHeight="1">
      <c r="A68" s="10" t="str">
        <f>'Pregnant Women Participating'!A68</f>
        <v>Colorado</v>
      </c>
      <c r="B68" s="18">
        <v>4184034</v>
      </c>
      <c r="C68" s="16">
        <v>4284093</v>
      </c>
      <c r="D68" s="16">
        <v>4069258</v>
      </c>
      <c r="E68" s="16">
        <v>4099723</v>
      </c>
      <c r="F68" s="16">
        <v>3975216</v>
      </c>
      <c r="G68" s="16">
        <v>3771148</v>
      </c>
      <c r="H68" s="16">
        <v>3853195</v>
      </c>
      <c r="I68" s="16">
        <v>3835228</v>
      </c>
      <c r="J68" s="16">
        <v>3772684</v>
      </c>
      <c r="K68" s="16">
        <v>5385395</v>
      </c>
      <c r="L68" s="16">
        <v>3768857</v>
      </c>
      <c r="M68" s="50">
        <v>2101316</v>
      </c>
      <c r="N68" s="18">
        <f t="shared" si="0"/>
        <v>47100147</v>
      </c>
    </row>
    <row r="69" spans="1:14" ht="12" customHeight="1">
      <c r="A69" s="10" t="str">
        <f>'Pregnant Women Participating'!A69</f>
        <v>Iowa</v>
      </c>
      <c r="B69" s="18">
        <v>2482456</v>
      </c>
      <c r="C69" s="16">
        <v>2481831</v>
      </c>
      <c r="D69" s="16">
        <v>2081341</v>
      </c>
      <c r="E69" s="16">
        <v>2409782</v>
      </c>
      <c r="F69" s="16">
        <v>2219855</v>
      </c>
      <c r="G69" s="16">
        <v>2358394</v>
      </c>
      <c r="H69" s="16">
        <v>2406267</v>
      </c>
      <c r="I69" s="16">
        <v>2241414</v>
      </c>
      <c r="J69" s="16">
        <v>2176654</v>
      </c>
      <c r="K69" s="16">
        <v>2340475</v>
      </c>
      <c r="L69" s="16">
        <v>2388650</v>
      </c>
      <c r="M69" s="50">
        <v>843787</v>
      </c>
      <c r="N69" s="18">
        <f t="shared" si="0"/>
        <v>26430906</v>
      </c>
    </row>
    <row r="70" spans="1:14" ht="12" customHeight="1">
      <c r="A70" s="10" t="str">
        <f>'Pregnant Women Participating'!A70</f>
        <v>Kansas</v>
      </c>
      <c r="B70" s="18">
        <v>4494361</v>
      </c>
      <c r="C70" s="16">
        <v>1735194</v>
      </c>
      <c r="D70" s="16">
        <v>2728527</v>
      </c>
      <c r="E70" s="16">
        <v>3029736</v>
      </c>
      <c r="F70" s="16">
        <v>2644984</v>
      </c>
      <c r="G70" s="16">
        <v>2455872</v>
      </c>
      <c r="H70" s="16">
        <v>2810213</v>
      </c>
      <c r="I70" s="16">
        <v>2701441</v>
      </c>
      <c r="J70" s="16">
        <v>2654804</v>
      </c>
      <c r="K70" s="16">
        <v>2590165</v>
      </c>
      <c r="L70" s="16">
        <v>2858842</v>
      </c>
      <c r="M70" s="50">
        <v>1306351</v>
      </c>
      <c r="N70" s="18">
        <f t="shared" si="0"/>
        <v>32010490</v>
      </c>
    </row>
    <row r="71" spans="1:14" ht="12" customHeight="1">
      <c r="A71" s="10" t="str">
        <f>'Pregnant Women Participating'!A71</f>
        <v>Missouri</v>
      </c>
      <c r="B71" s="18">
        <v>2409940</v>
      </c>
      <c r="C71" s="16">
        <v>5695228</v>
      </c>
      <c r="D71" s="16">
        <v>5071714</v>
      </c>
      <c r="E71" s="16">
        <v>5850726</v>
      </c>
      <c r="F71" s="16">
        <v>4928981</v>
      </c>
      <c r="G71" s="16">
        <v>4971839</v>
      </c>
      <c r="H71" s="16">
        <v>5496940</v>
      </c>
      <c r="I71" s="16">
        <v>5496174</v>
      </c>
      <c r="J71" s="16">
        <v>5246422</v>
      </c>
      <c r="K71" s="16">
        <v>5066265</v>
      </c>
      <c r="L71" s="16">
        <v>5645508</v>
      </c>
      <c r="M71" s="50">
        <v>7658560</v>
      </c>
      <c r="N71" s="18">
        <f t="shared" si="0"/>
        <v>63538297</v>
      </c>
    </row>
    <row r="72" spans="1:14" ht="12" customHeight="1">
      <c r="A72" s="10" t="str">
        <f>'Pregnant Women Participating'!A72</f>
        <v>Montana</v>
      </c>
      <c r="B72" s="18">
        <v>1198234</v>
      </c>
      <c r="C72" s="16">
        <v>890026</v>
      </c>
      <c r="D72" s="16">
        <v>484324</v>
      </c>
      <c r="E72" s="16">
        <v>846447</v>
      </c>
      <c r="F72" s="16">
        <v>807729</v>
      </c>
      <c r="G72" s="16">
        <v>789468</v>
      </c>
      <c r="H72" s="16">
        <v>850182</v>
      </c>
      <c r="I72" s="16">
        <v>831424</v>
      </c>
      <c r="J72" s="16">
        <v>793972</v>
      </c>
      <c r="K72" s="16">
        <v>828942</v>
      </c>
      <c r="L72" s="16">
        <v>824130</v>
      </c>
      <c r="M72" s="50">
        <v>1019569</v>
      </c>
      <c r="N72" s="18">
        <f t="shared" si="0"/>
        <v>10164447</v>
      </c>
    </row>
    <row r="73" spans="1:14" ht="12" customHeight="1">
      <c r="A73" s="10" t="str">
        <f>'Pregnant Women Participating'!A73</f>
        <v>Nebraska</v>
      </c>
      <c r="B73" s="18">
        <v>1760313</v>
      </c>
      <c r="C73" s="16">
        <v>1882426</v>
      </c>
      <c r="D73" s="16">
        <v>1626041</v>
      </c>
      <c r="E73" s="16">
        <v>1816309</v>
      </c>
      <c r="F73" s="16">
        <v>1708584</v>
      </c>
      <c r="G73" s="16">
        <v>1617009</v>
      </c>
      <c r="H73" s="16">
        <v>1792526</v>
      </c>
      <c r="I73" s="16">
        <v>1735625</v>
      </c>
      <c r="J73" s="16">
        <v>1726482</v>
      </c>
      <c r="K73" s="16">
        <v>1777088</v>
      </c>
      <c r="L73" s="16">
        <v>1865789</v>
      </c>
      <c r="M73" s="50">
        <v>1687330</v>
      </c>
      <c r="N73" s="18">
        <f t="shared" si="0"/>
        <v>20995522</v>
      </c>
    </row>
    <row r="74" spans="1:14" ht="12" customHeight="1">
      <c r="A74" s="10" t="str">
        <f>'Pregnant Women Participating'!A74</f>
        <v>North Dakota</v>
      </c>
      <c r="B74" s="18">
        <v>648699</v>
      </c>
      <c r="C74" s="16">
        <v>610421</v>
      </c>
      <c r="D74" s="16">
        <v>542511</v>
      </c>
      <c r="E74" s="16">
        <v>628305</v>
      </c>
      <c r="F74" s="16">
        <v>578063</v>
      </c>
      <c r="G74" s="16">
        <v>701380</v>
      </c>
      <c r="H74" s="16">
        <v>596076</v>
      </c>
      <c r="I74" s="16">
        <v>579108</v>
      </c>
      <c r="J74" s="16">
        <v>357677</v>
      </c>
      <c r="K74" s="16">
        <v>620983</v>
      </c>
      <c r="L74" s="16">
        <v>615107</v>
      </c>
      <c r="M74" s="50">
        <v>585305</v>
      </c>
      <c r="N74" s="18">
        <f t="shared" si="0"/>
        <v>7063635</v>
      </c>
    </row>
    <row r="75" spans="1:14" ht="12" customHeight="1">
      <c r="A75" s="10" t="str">
        <f>'Pregnant Women Participating'!A75</f>
        <v>South Dakota</v>
      </c>
      <c r="B75" s="18">
        <v>1005653</v>
      </c>
      <c r="C75" s="16">
        <v>900003</v>
      </c>
      <c r="D75" s="16">
        <v>794767</v>
      </c>
      <c r="E75" s="16">
        <v>987122</v>
      </c>
      <c r="F75" s="16">
        <v>779706</v>
      </c>
      <c r="G75" s="16">
        <v>792230</v>
      </c>
      <c r="H75" s="16">
        <v>869515</v>
      </c>
      <c r="I75" s="16">
        <v>1184845</v>
      </c>
      <c r="J75" s="16">
        <v>530984</v>
      </c>
      <c r="K75" s="16">
        <v>921363</v>
      </c>
      <c r="L75" s="16">
        <v>718630</v>
      </c>
      <c r="M75" s="50">
        <v>729889</v>
      </c>
      <c r="N75" s="18">
        <f t="shared" si="0"/>
        <v>10214707</v>
      </c>
    </row>
    <row r="76" spans="1:14" ht="12" customHeight="1">
      <c r="A76" s="10" t="str">
        <f>'Pregnant Women Participating'!A76</f>
        <v>Utah</v>
      </c>
      <c r="B76" s="18">
        <v>2690220</v>
      </c>
      <c r="C76" s="16">
        <v>2505143</v>
      </c>
      <c r="D76" s="16">
        <v>2381501</v>
      </c>
      <c r="E76" s="16">
        <v>2625610</v>
      </c>
      <c r="F76" s="16">
        <v>2330311</v>
      </c>
      <c r="G76" s="16">
        <v>2322950</v>
      </c>
      <c r="H76" s="16">
        <v>2389447</v>
      </c>
      <c r="I76" s="16">
        <v>2497091</v>
      </c>
      <c r="J76" s="16">
        <v>2194052</v>
      </c>
      <c r="K76" s="16">
        <v>2478972</v>
      </c>
      <c r="L76" s="16">
        <v>2393420</v>
      </c>
      <c r="M76" s="50">
        <v>2098716</v>
      </c>
      <c r="N76" s="18">
        <f t="shared" si="0"/>
        <v>28907433</v>
      </c>
    </row>
    <row r="77" spans="1:14" ht="12" customHeight="1">
      <c r="A77" s="10" t="str">
        <f>'Pregnant Women Participating'!A77</f>
        <v>Wyoming</v>
      </c>
      <c r="B77" s="18">
        <v>192611</v>
      </c>
      <c r="C77" s="16">
        <v>180902</v>
      </c>
      <c r="D77" s="16">
        <v>544479</v>
      </c>
      <c r="E77" s="16">
        <v>552258</v>
      </c>
      <c r="F77" s="16">
        <v>350224</v>
      </c>
      <c r="G77" s="16">
        <v>358403</v>
      </c>
      <c r="H77" s="16">
        <v>92354</v>
      </c>
      <c r="I77" s="16">
        <v>550550</v>
      </c>
      <c r="J77" s="16">
        <v>158734</v>
      </c>
      <c r="K77" s="16">
        <v>372477</v>
      </c>
      <c r="L77" s="16">
        <v>381620</v>
      </c>
      <c r="M77" s="50">
        <v>388527</v>
      </c>
      <c r="N77" s="18">
        <f t="shared" si="0"/>
        <v>4123139</v>
      </c>
    </row>
    <row r="78" spans="1:14" ht="12" customHeight="1">
      <c r="A78" s="10" t="str">
        <f>'Pregnant Women Participating'!A78</f>
        <v>Ute Mountain Ute Tribe, CO</v>
      </c>
      <c r="B78" s="18">
        <v>7993</v>
      </c>
      <c r="C78" s="16">
        <v>8321</v>
      </c>
      <c r="D78" s="16">
        <v>6737</v>
      </c>
      <c r="E78" s="16">
        <v>7918</v>
      </c>
      <c r="F78" s="16">
        <v>8519</v>
      </c>
      <c r="G78" s="16">
        <v>8847</v>
      </c>
      <c r="H78" s="16">
        <v>9318</v>
      </c>
      <c r="I78" s="16">
        <v>9702</v>
      </c>
      <c r="J78" s="16">
        <v>10386</v>
      </c>
      <c r="K78" s="16">
        <v>10213</v>
      </c>
      <c r="L78" s="16">
        <v>10737</v>
      </c>
      <c r="M78" s="50">
        <v>10495</v>
      </c>
      <c r="N78" s="18">
        <f t="shared" si="0"/>
        <v>109186</v>
      </c>
    </row>
    <row r="79" spans="1:14" ht="12" customHeight="1">
      <c r="A79" s="10" t="str">
        <f>'Pregnant Women Participating'!A79</f>
        <v>Omaha Sioux, NE</v>
      </c>
      <c r="B79" s="18">
        <v>22186</v>
      </c>
      <c r="C79" s="16">
        <v>22152</v>
      </c>
      <c r="D79" s="16">
        <v>20439</v>
      </c>
      <c r="E79" s="16">
        <v>22739</v>
      </c>
      <c r="F79" s="16">
        <v>21781</v>
      </c>
      <c r="G79" s="16">
        <v>21396</v>
      </c>
      <c r="H79" s="16">
        <v>23463</v>
      </c>
      <c r="I79" s="16">
        <v>22486</v>
      </c>
      <c r="J79" s="16">
        <v>22509</v>
      </c>
      <c r="K79" s="16">
        <v>22960</v>
      </c>
      <c r="L79" s="16">
        <v>22000</v>
      </c>
      <c r="M79" s="50">
        <v>22533</v>
      </c>
      <c r="N79" s="18">
        <f t="shared" si="0"/>
        <v>266644</v>
      </c>
    </row>
    <row r="80" spans="1:14" ht="12" customHeight="1">
      <c r="A80" s="10" t="str">
        <f>'Pregnant Women Participating'!A80</f>
        <v>Santee Sioux, NE</v>
      </c>
      <c r="B80" s="18">
        <v>8880</v>
      </c>
      <c r="C80" s="16">
        <v>8368</v>
      </c>
      <c r="D80" s="16">
        <v>8939</v>
      </c>
      <c r="E80" s="16">
        <v>8752</v>
      </c>
      <c r="F80" s="16">
        <v>8380</v>
      </c>
      <c r="G80" s="16">
        <v>8811</v>
      </c>
      <c r="H80" s="16">
        <v>9580</v>
      </c>
      <c r="I80" s="16">
        <v>10154</v>
      </c>
      <c r="J80" s="16">
        <v>10293</v>
      </c>
      <c r="K80" s="16">
        <v>10013</v>
      </c>
      <c r="L80" s="16">
        <v>9366</v>
      </c>
      <c r="M80" s="50">
        <v>8517</v>
      </c>
      <c r="N80" s="18">
        <f t="shared" si="0"/>
        <v>110053</v>
      </c>
    </row>
    <row r="81" spans="1:14" ht="12" customHeight="1">
      <c r="A81" s="10" t="str">
        <f>'Pregnant Women Participating'!A81</f>
        <v>Winnebago Tribe, NE</v>
      </c>
      <c r="B81" s="18">
        <v>12832</v>
      </c>
      <c r="C81" s="16">
        <v>12837</v>
      </c>
      <c r="D81" s="16">
        <v>13976</v>
      </c>
      <c r="E81" s="16">
        <v>15269</v>
      </c>
      <c r="F81" s="16">
        <v>14172</v>
      </c>
      <c r="G81" s="16">
        <v>13726</v>
      </c>
      <c r="H81" s="16">
        <v>16173</v>
      </c>
      <c r="I81" s="16">
        <v>16968</v>
      </c>
      <c r="J81" s="16">
        <v>15280</v>
      </c>
      <c r="K81" s="16">
        <v>15280</v>
      </c>
      <c r="L81" s="16">
        <v>17830</v>
      </c>
      <c r="M81" s="50">
        <v>10629</v>
      </c>
      <c r="N81" s="18">
        <f t="shared" si="0"/>
        <v>174972</v>
      </c>
    </row>
    <row r="82" spans="1:14" ht="12" customHeight="1">
      <c r="A82" s="10" t="str">
        <f>'Pregnant Women Participating'!A82</f>
        <v>Standing Rock Sioux Tribe, ND</v>
      </c>
      <c r="B82" s="18">
        <v>33872</v>
      </c>
      <c r="C82" s="16">
        <v>37656</v>
      </c>
      <c r="D82" s="16">
        <v>39105</v>
      </c>
      <c r="E82" s="16">
        <v>47073</v>
      </c>
      <c r="F82" s="16">
        <v>42971</v>
      </c>
      <c r="G82" s="16">
        <v>42065</v>
      </c>
      <c r="H82" s="16">
        <v>45072</v>
      </c>
      <c r="I82" s="16">
        <v>49080</v>
      </c>
      <c r="J82" s="16">
        <v>43693</v>
      </c>
      <c r="K82" s="16">
        <v>29827</v>
      </c>
      <c r="L82" s="16">
        <v>33480</v>
      </c>
      <c r="M82" s="50">
        <v>41363</v>
      </c>
      <c r="N82" s="18">
        <f t="shared" si="0"/>
        <v>485257</v>
      </c>
    </row>
    <row r="83" spans="1:14" ht="12" customHeight="1">
      <c r="A83" s="10" t="str">
        <f>'Pregnant Women Participating'!A83</f>
        <v>Three Affiliated Tribes, ND</v>
      </c>
      <c r="B83" s="18">
        <v>20396</v>
      </c>
      <c r="C83" s="16">
        <v>22500</v>
      </c>
      <c r="D83" s="16">
        <v>19079</v>
      </c>
      <c r="E83" s="16">
        <v>19860</v>
      </c>
      <c r="F83" s="16">
        <v>19964</v>
      </c>
      <c r="G83" s="16">
        <v>19382</v>
      </c>
      <c r="H83" s="16">
        <v>19259</v>
      </c>
      <c r="I83" s="16">
        <v>20662</v>
      </c>
      <c r="J83" s="16">
        <v>19765</v>
      </c>
      <c r="K83" s="16">
        <v>20484</v>
      </c>
      <c r="L83" s="16">
        <v>19922</v>
      </c>
      <c r="M83" s="50">
        <v>21293</v>
      </c>
      <c r="N83" s="18">
        <f t="shared" si="0"/>
        <v>242566</v>
      </c>
    </row>
    <row r="84" spans="1:14" ht="12" customHeight="1">
      <c r="A84" s="10" t="str">
        <f>'Pregnant Women Participating'!A84</f>
        <v>Cheyenne River Sioux, SD</v>
      </c>
      <c r="B84" s="18">
        <v>51002</v>
      </c>
      <c r="C84" s="16">
        <v>49075</v>
      </c>
      <c r="D84" s="16">
        <v>48827</v>
      </c>
      <c r="E84" s="16">
        <v>51140</v>
      </c>
      <c r="F84" s="16">
        <v>48204</v>
      </c>
      <c r="G84" s="16">
        <v>49194</v>
      </c>
      <c r="H84" s="16">
        <v>47983</v>
      </c>
      <c r="I84" s="16">
        <v>44404</v>
      </c>
      <c r="J84" s="16">
        <v>47357</v>
      </c>
      <c r="K84" s="16">
        <v>46444</v>
      </c>
      <c r="L84" s="16">
        <v>31023</v>
      </c>
      <c r="M84" s="50">
        <v>45001</v>
      </c>
      <c r="N84" s="18">
        <f t="shared" si="0"/>
        <v>559654</v>
      </c>
    </row>
    <row r="85" spans="1:14" ht="12" customHeight="1">
      <c r="A85" s="10" t="str">
        <f>'Pregnant Women Participating'!A85</f>
        <v>Rosebud Sioux, SD</v>
      </c>
      <c r="B85" s="18">
        <v>77742</v>
      </c>
      <c r="C85" s="16">
        <v>76554</v>
      </c>
      <c r="D85" s="16">
        <v>75651</v>
      </c>
      <c r="E85" s="16">
        <v>67200</v>
      </c>
      <c r="F85" s="16">
        <v>65648</v>
      </c>
      <c r="G85" s="16">
        <v>66123</v>
      </c>
      <c r="H85" s="16">
        <v>61879</v>
      </c>
      <c r="I85" s="16">
        <v>79517</v>
      </c>
      <c r="J85" s="16">
        <v>82421</v>
      </c>
      <c r="K85" s="16">
        <v>66890</v>
      </c>
      <c r="L85" s="16">
        <v>69710</v>
      </c>
      <c r="M85" s="50">
        <v>73617</v>
      </c>
      <c r="N85" s="18">
        <f t="shared" si="0"/>
        <v>862952</v>
      </c>
    </row>
    <row r="86" spans="1:14" ht="12" customHeight="1">
      <c r="A86" s="10" t="str">
        <f>'Pregnant Women Participating'!A86</f>
        <v>Northern Arapahoe, WY</v>
      </c>
      <c r="B86" s="18">
        <v>30403</v>
      </c>
      <c r="C86" s="16">
        <v>29791</v>
      </c>
      <c r="D86" s="16">
        <v>26616</v>
      </c>
      <c r="E86" s="16">
        <v>27939</v>
      </c>
      <c r="F86" s="16">
        <v>22462</v>
      </c>
      <c r="G86" s="16">
        <v>26732</v>
      </c>
      <c r="H86" s="16">
        <v>23167</v>
      </c>
      <c r="I86" s="16">
        <v>27249</v>
      </c>
      <c r="J86" s="16">
        <v>23554</v>
      </c>
      <c r="K86" s="16">
        <v>25324</v>
      </c>
      <c r="L86" s="16">
        <v>26825</v>
      </c>
      <c r="M86" s="50">
        <v>22912</v>
      </c>
      <c r="N86" s="18">
        <f t="shared" si="0"/>
        <v>312974</v>
      </c>
    </row>
    <row r="87" spans="1:14" ht="12" customHeight="1">
      <c r="A87" s="10" t="str">
        <f>'Pregnant Women Participating'!A87</f>
        <v>Shoshone Tribe, WY</v>
      </c>
      <c r="B87" s="18">
        <v>10807</v>
      </c>
      <c r="C87" s="16">
        <v>11072</v>
      </c>
      <c r="D87" s="16">
        <v>10228</v>
      </c>
      <c r="E87" s="16">
        <v>9862</v>
      </c>
      <c r="F87" s="16">
        <v>10245</v>
      </c>
      <c r="G87" s="16">
        <v>9175</v>
      </c>
      <c r="H87" s="16">
        <v>8998</v>
      </c>
      <c r="I87" s="16">
        <v>9978</v>
      </c>
      <c r="J87" s="16">
        <v>10014</v>
      </c>
      <c r="K87" s="16">
        <v>9490</v>
      </c>
      <c r="L87" s="16">
        <v>10252</v>
      </c>
      <c r="M87" s="50">
        <v>10109</v>
      </c>
      <c r="N87" s="18">
        <f t="shared" si="0"/>
        <v>120230</v>
      </c>
    </row>
    <row r="88" spans="1:14" s="23" customFormat="1" ht="24.75" customHeight="1">
      <c r="A88" s="19" t="str">
        <f>'Pregnant Women Participating'!A88</f>
        <v>Mountain Plains</v>
      </c>
      <c r="B88" s="21">
        <v>21342634</v>
      </c>
      <c r="C88" s="20">
        <v>21443593</v>
      </c>
      <c r="D88" s="20">
        <v>20594060</v>
      </c>
      <c r="E88" s="20">
        <v>23123770</v>
      </c>
      <c r="F88" s="20">
        <v>20585999</v>
      </c>
      <c r="G88" s="20">
        <v>20404144</v>
      </c>
      <c r="H88" s="20">
        <v>21421607</v>
      </c>
      <c r="I88" s="20">
        <v>21943100</v>
      </c>
      <c r="J88" s="20">
        <v>19897737</v>
      </c>
      <c r="K88" s="20">
        <v>22639050</v>
      </c>
      <c r="L88" s="20">
        <v>21711698</v>
      </c>
      <c r="M88" s="49">
        <v>18685819</v>
      </c>
      <c r="N88" s="21">
        <f t="shared" si="0"/>
        <v>253793211</v>
      </c>
    </row>
    <row r="89" spans="1:14" ht="12" customHeight="1">
      <c r="A89" s="11" t="str">
        <f>'Pregnant Women Participating'!A89</f>
        <v>Alaska</v>
      </c>
      <c r="B89" s="18">
        <v>1294277</v>
      </c>
      <c r="C89" s="16">
        <v>1211504</v>
      </c>
      <c r="D89" s="16">
        <v>1073840</v>
      </c>
      <c r="E89" s="16">
        <v>820561</v>
      </c>
      <c r="F89" s="16">
        <v>1642558</v>
      </c>
      <c r="G89" s="16">
        <v>1419529</v>
      </c>
      <c r="H89" s="16">
        <v>928852</v>
      </c>
      <c r="I89" s="16">
        <v>1515757</v>
      </c>
      <c r="J89" s="16">
        <v>907822</v>
      </c>
      <c r="K89" s="16">
        <v>1183279</v>
      </c>
      <c r="L89" s="16">
        <v>1142254</v>
      </c>
      <c r="M89" s="50">
        <v>825536</v>
      </c>
      <c r="N89" s="18">
        <f t="shared" si="0"/>
        <v>13965769</v>
      </c>
    </row>
    <row r="90" spans="1:14" ht="12" customHeight="1">
      <c r="A90" s="11" t="str">
        <f>'Pregnant Women Participating'!A90</f>
        <v>American Samoa</v>
      </c>
      <c r="B90" s="18">
        <v>462249</v>
      </c>
      <c r="C90" s="16">
        <v>457532</v>
      </c>
      <c r="D90" s="16">
        <v>446516</v>
      </c>
      <c r="E90" s="16">
        <v>456620</v>
      </c>
      <c r="F90" s="16">
        <v>457073</v>
      </c>
      <c r="G90" s="16">
        <v>443501</v>
      </c>
      <c r="H90" s="16">
        <v>476491</v>
      </c>
      <c r="I90" s="16">
        <v>456785</v>
      </c>
      <c r="J90" s="16">
        <v>445281</v>
      </c>
      <c r="K90" s="16">
        <v>458282</v>
      </c>
      <c r="L90" s="16">
        <v>457663</v>
      </c>
      <c r="M90" s="50">
        <v>437922</v>
      </c>
      <c r="N90" s="18">
        <f t="shared" si="0"/>
        <v>5455915</v>
      </c>
    </row>
    <row r="91" spans="1:14" ht="12" customHeight="1">
      <c r="A91" s="11" t="str">
        <f>'Pregnant Women Participating'!A91</f>
        <v>Arizona</v>
      </c>
      <c r="B91" s="18">
        <v>7686217</v>
      </c>
      <c r="C91" s="16">
        <v>7432151</v>
      </c>
      <c r="D91" s="16">
        <v>6538532</v>
      </c>
      <c r="E91" s="16">
        <v>7116781</v>
      </c>
      <c r="F91" s="16">
        <v>6849878</v>
      </c>
      <c r="G91" s="16">
        <v>6372199</v>
      </c>
      <c r="H91" s="16">
        <v>7023082</v>
      </c>
      <c r="I91" s="16">
        <v>6979110</v>
      </c>
      <c r="J91" s="16">
        <v>6713040</v>
      </c>
      <c r="K91" s="16">
        <v>6844132</v>
      </c>
      <c r="L91" s="16">
        <v>7459712</v>
      </c>
      <c r="M91" s="50">
        <v>6363462</v>
      </c>
      <c r="N91" s="18">
        <f t="shared" si="0"/>
        <v>83378296</v>
      </c>
    </row>
    <row r="92" spans="1:14" ht="12" customHeight="1">
      <c r="A92" s="11" t="str">
        <f>'Pregnant Women Participating'!A92</f>
        <v>California</v>
      </c>
      <c r="B92" s="18">
        <v>66582362</v>
      </c>
      <c r="C92" s="16">
        <v>68172072</v>
      </c>
      <c r="D92" s="16">
        <v>63418639</v>
      </c>
      <c r="E92" s="16">
        <v>68263060</v>
      </c>
      <c r="F92" s="16">
        <v>67665985</v>
      </c>
      <c r="G92" s="16">
        <v>63414523</v>
      </c>
      <c r="H92" s="16">
        <v>67441119</v>
      </c>
      <c r="I92" s="16">
        <v>66188953</v>
      </c>
      <c r="J92" s="16">
        <v>64509486</v>
      </c>
      <c r="K92" s="16">
        <v>65373286</v>
      </c>
      <c r="L92" s="16">
        <v>66889986</v>
      </c>
      <c r="M92" s="50">
        <v>63265160</v>
      </c>
      <c r="N92" s="18">
        <f t="shared" si="0"/>
        <v>791184631</v>
      </c>
    </row>
    <row r="93" spans="1:14" ht="12" customHeight="1">
      <c r="A93" s="11" t="str">
        <f>'Pregnant Women Participating'!A93</f>
        <v>Guam</v>
      </c>
      <c r="B93" s="18">
        <v>557698</v>
      </c>
      <c r="C93" s="16">
        <v>568434</v>
      </c>
      <c r="D93" s="16">
        <v>532623</v>
      </c>
      <c r="E93" s="16">
        <v>577493</v>
      </c>
      <c r="F93" s="16">
        <v>570093</v>
      </c>
      <c r="G93" s="16">
        <v>549124</v>
      </c>
      <c r="H93" s="16">
        <v>560490</v>
      </c>
      <c r="I93" s="16">
        <v>542321</v>
      </c>
      <c r="J93" s="16">
        <v>548267</v>
      </c>
      <c r="K93" s="16">
        <v>545382</v>
      </c>
      <c r="L93" s="16">
        <v>573935</v>
      </c>
      <c r="M93" s="50">
        <v>539432</v>
      </c>
      <c r="N93" s="18">
        <f t="shared" si="0"/>
        <v>6665292</v>
      </c>
    </row>
    <row r="94" spans="1:14" ht="12" customHeight="1">
      <c r="A94" s="11" t="str">
        <f>'Pregnant Women Participating'!A94</f>
        <v>Hawaii</v>
      </c>
      <c r="B94" s="18">
        <v>2078612</v>
      </c>
      <c r="C94" s="16">
        <v>2085989</v>
      </c>
      <c r="D94" s="16">
        <v>1843035</v>
      </c>
      <c r="E94" s="16">
        <v>2027990</v>
      </c>
      <c r="F94" s="16">
        <v>1908239</v>
      </c>
      <c r="G94" s="16">
        <v>1710309</v>
      </c>
      <c r="H94" s="16">
        <v>1981674</v>
      </c>
      <c r="I94" s="16">
        <v>1917928</v>
      </c>
      <c r="J94" s="16">
        <v>1911754</v>
      </c>
      <c r="K94" s="16">
        <v>1925754</v>
      </c>
      <c r="L94" s="16">
        <v>1378687</v>
      </c>
      <c r="M94" s="50">
        <v>1912442</v>
      </c>
      <c r="N94" s="18">
        <f t="shared" si="0"/>
        <v>22682413</v>
      </c>
    </row>
    <row r="95" spans="1:14" ht="12" customHeight="1">
      <c r="A95" s="11" t="str">
        <f>'Pregnant Women Participating'!A95</f>
        <v>Idaho</v>
      </c>
      <c r="B95" s="18">
        <v>1717234</v>
      </c>
      <c r="C95" s="16">
        <v>1700123</v>
      </c>
      <c r="D95" s="16">
        <v>1632670</v>
      </c>
      <c r="E95" s="16">
        <v>1681512</v>
      </c>
      <c r="F95" s="16">
        <v>1615995</v>
      </c>
      <c r="G95" s="16">
        <v>1535009</v>
      </c>
      <c r="H95" s="16">
        <v>1573465</v>
      </c>
      <c r="I95" s="16">
        <v>1558918</v>
      </c>
      <c r="J95" s="16">
        <v>1506086</v>
      </c>
      <c r="K95" s="16">
        <v>1551809</v>
      </c>
      <c r="L95" s="16">
        <v>1540077</v>
      </c>
      <c r="M95" s="50">
        <v>1518258</v>
      </c>
      <c r="N95" s="18">
        <f t="shared" si="0"/>
        <v>19131156</v>
      </c>
    </row>
    <row r="96" spans="1:14" ht="12" customHeight="1">
      <c r="A96" s="11" t="str">
        <f>'Pregnant Women Participating'!A96</f>
        <v>Nevada</v>
      </c>
      <c r="B96" s="18">
        <v>2965805</v>
      </c>
      <c r="C96" s="16">
        <v>2842926</v>
      </c>
      <c r="D96" s="16">
        <v>2769146</v>
      </c>
      <c r="E96" s="16">
        <v>2818486</v>
      </c>
      <c r="F96" s="16">
        <v>2707867</v>
      </c>
      <c r="G96" s="16">
        <v>2720436</v>
      </c>
      <c r="H96" s="16">
        <v>2844305</v>
      </c>
      <c r="I96" s="16">
        <v>2697549</v>
      </c>
      <c r="J96" s="16">
        <v>2740662</v>
      </c>
      <c r="K96" s="16">
        <v>2738684</v>
      </c>
      <c r="L96" s="16">
        <v>2802560</v>
      </c>
      <c r="M96" s="50">
        <v>2687898</v>
      </c>
      <c r="N96" s="18">
        <f t="shared" si="0"/>
        <v>33336324</v>
      </c>
    </row>
    <row r="97" spans="1:14" ht="12" customHeight="1">
      <c r="A97" s="11" t="str">
        <f>'Pregnant Women Participating'!A97</f>
        <v>Oregon</v>
      </c>
      <c r="B97" s="18">
        <v>4587168</v>
      </c>
      <c r="C97" s="16">
        <v>5856282</v>
      </c>
      <c r="D97" s="16">
        <v>3038251</v>
      </c>
      <c r="E97" s="16">
        <v>4372702</v>
      </c>
      <c r="F97" s="16">
        <v>4230526</v>
      </c>
      <c r="G97" s="16">
        <v>4064032</v>
      </c>
      <c r="H97" s="16">
        <v>5594042</v>
      </c>
      <c r="I97" s="16">
        <v>2885641</v>
      </c>
      <c r="J97" s="16">
        <v>4145406</v>
      </c>
      <c r="K97" s="16">
        <v>4149098</v>
      </c>
      <c r="L97" s="16">
        <v>4213466</v>
      </c>
      <c r="M97" s="50">
        <v>4544750</v>
      </c>
      <c r="N97" s="18">
        <f t="shared" si="0"/>
        <v>51681364</v>
      </c>
    </row>
    <row r="98" spans="1:14" ht="12" customHeight="1">
      <c r="A98" s="11" t="str">
        <f>'Pregnant Women Participating'!A98</f>
        <v>Washington</v>
      </c>
      <c r="B98" s="18">
        <v>8357868</v>
      </c>
      <c r="C98" s="16">
        <v>8402724</v>
      </c>
      <c r="D98" s="16">
        <v>7733802</v>
      </c>
      <c r="E98" s="16">
        <v>8201217</v>
      </c>
      <c r="F98" s="16">
        <v>7856760</v>
      </c>
      <c r="G98" s="16">
        <v>7389273</v>
      </c>
      <c r="H98" s="16">
        <v>7946632</v>
      </c>
      <c r="I98" s="16">
        <v>7852816</v>
      </c>
      <c r="J98" s="16">
        <v>7619346</v>
      </c>
      <c r="K98" s="16">
        <v>7638512</v>
      </c>
      <c r="L98" s="16">
        <v>7934884</v>
      </c>
      <c r="M98" s="50">
        <v>8080975</v>
      </c>
      <c r="N98" s="18">
        <f t="shared" si="0"/>
        <v>95014809</v>
      </c>
    </row>
    <row r="99" spans="1:14" ht="12" customHeight="1">
      <c r="A99" s="11" t="str">
        <f>'Pregnant Women Participating'!A99</f>
        <v>Northern Marianas</v>
      </c>
      <c r="B99" s="18">
        <v>294340</v>
      </c>
      <c r="C99" s="16">
        <v>294995</v>
      </c>
      <c r="D99" s="16">
        <v>281437</v>
      </c>
      <c r="E99" s="16">
        <v>297352</v>
      </c>
      <c r="F99" s="16">
        <v>296916</v>
      </c>
      <c r="G99" s="16">
        <v>287712</v>
      </c>
      <c r="H99" s="16">
        <v>350881</v>
      </c>
      <c r="I99" s="16">
        <v>247669</v>
      </c>
      <c r="J99" s="16">
        <v>292370</v>
      </c>
      <c r="K99" s="16">
        <v>292243</v>
      </c>
      <c r="L99" s="16">
        <v>348631</v>
      </c>
      <c r="M99" s="50">
        <v>225959</v>
      </c>
      <c r="N99" s="18">
        <f t="shared" si="0"/>
        <v>3510505</v>
      </c>
    </row>
    <row r="100" spans="1:14" ht="12" customHeight="1">
      <c r="A100" s="11" t="str">
        <f>'Pregnant Women Participating'!A100</f>
        <v>Inter-Tribal Council, AZ</v>
      </c>
      <c r="B100" s="18">
        <v>416860</v>
      </c>
      <c r="C100" s="16">
        <v>424221</v>
      </c>
      <c r="D100" s="16">
        <v>364139</v>
      </c>
      <c r="E100" s="16">
        <v>399175</v>
      </c>
      <c r="F100" s="16">
        <v>341409</v>
      </c>
      <c r="G100" s="16">
        <v>328200</v>
      </c>
      <c r="H100" s="16">
        <v>550131</v>
      </c>
      <c r="I100" s="16">
        <v>209535</v>
      </c>
      <c r="J100" s="16">
        <v>379507</v>
      </c>
      <c r="K100" s="16">
        <v>402849</v>
      </c>
      <c r="L100" s="16">
        <v>217378</v>
      </c>
      <c r="M100" s="50">
        <v>585911</v>
      </c>
      <c r="N100" s="18">
        <f t="shared" si="0"/>
        <v>4619315</v>
      </c>
    </row>
    <row r="101" spans="1:14" ht="12" customHeight="1">
      <c r="A101" s="11" t="str">
        <f>'Pregnant Women Participating'!A101</f>
        <v>Navajo Nation, AZ</v>
      </c>
      <c r="B101" s="18">
        <v>655337</v>
      </c>
      <c r="C101" s="16">
        <v>509210</v>
      </c>
      <c r="D101" s="16">
        <v>508377</v>
      </c>
      <c r="E101" s="16">
        <v>355811</v>
      </c>
      <c r="F101" s="16">
        <v>611243</v>
      </c>
      <c r="G101" s="16">
        <v>345447</v>
      </c>
      <c r="H101" s="16">
        <v>653253</v>
      </c>
      <c r="I101" s="16">
        <v>655422</v>
      </c>
      <c r="J101" s="16">
        <v>178996</v>
      </c>
      <c r="K101" s="16">
        <v>486545</v>
      </c>
      <c r="L101" s="16">
        <v>507591</v>
      </c>
      <c r="M101" s="50">
        <v>452156</v>
      </c>
      <c r="N101" s="18">
        <f t="shared" si="0"/>
        <v>5919388</v>
      </c>
    </row>
    <row r="102" spans="1:14" ht="12" customHeight="1">
      <c r="A102" s="11" t="str">
        <f>'Pregnant Women Participating'!A102</f>
        <v>Inter-Tribal Council, NV</v>
      </c>
      <c r="B102" s="18">
        <v>25771</v>
      </c>
      <c r="C102" s="16">
        <v>42406</v>
      </c>
      <c r="D102" s="16">
        <v>46966</v>
      </c>
      <c r="E102" s="16">
        <v>43132</v>
      </c>
      <c r="F102" s="16">
        <v>35294</v>
      </c>
      <c r="G102" s="16">
        <v>56707</v>
      </c>
      <c r="H102" s="16">
        <v>41886</v>
      </c>
      <c r="I102" s="16">
        <v>45712</v>
      </c>
      <c r="J102" s="16">
        <v>39762</v>
      </c>
      <c r="K102" s="16">
        <v>44623</v>
      </c>
      <c r="L102" s="16">
        <v>53110</v>
      </c>
      <c r="M102" s="50">
        <v>50185</v>
      </c>
      <c r="N102" s="18">
        <f t="shared" si="0"/>
        <v>525554</v>
      </c>
    </row>
    <row r="103" spans="1:14" s="23" customFormat="1" ht="24.75" customHeight="1">
      <c r="A103" s="19" t="str">
        <f>'Pregnant Women Participating'!A103</f>
        <v>Western Region</v>
      </c>
      <c r="B103" s="21">
        <v>97681798</v>
      </c>
      <c r="C103" s="20">
        <v>100000569</v>
      </c>
      <c r="D103" s="20">
        <v>90227973</v>
      </c>
      <c r="E103" s="20">
        <v>97431892</v>
      </c>
      <c r="F103" s="20">
        <v>96789836</v>
      </c>
      <c r="G103" s="20">
        <v>90636001</v>
      </c>
      <c r="H103" s="20">
        <v>97966303</v>
      </c>
      <c r="I103" s="20">
        <v>93754116</v>
      </c>
      <c r="J103" s="20">
        <v>91937785</v>
      </c>
      <c r="K103" s="20">
        <v>93634478</v>
      </c>
      <c r="L103" s="20">
        <v>95519934</v>
      </c>
      <c r="M103" s="49">
        <v>91490046</v>
      </c>
      <c r="N103" s="21">
        <f t="shared" si="0"/>
        <v>1137070731</v>
      </c>
    </row>
    <row r="104" spans="1:14" s="37" customFormat="1" ht="16.5" customHeight="1" thickBot="1">
      <c r="A104" s="34" t="str">
        <f>'Pregnant Women Participating'!A104</f>
        <v>TOTAL</v>
      </c>
      <c r="B104" s="35">
        <v>386980770</v>
      </c>
      <c r="C104" s="36">
        <v>387806199</v>
      </c>
      <c r="D104" s="36">
        <v>359261470</v>
      </c>
      <c r="E104" s="36">
        <v>389427857</v>
      </c>
      <c r="F104" s="36">
        <v>373972873</v>
      </c>
      <c r="G104" s="36">
        <v>359682340</v>
      </c>
      <c r="H104" s="36">
        <v>393307907</v>
      </c>
      <c r="I104" s="36">
        <v>376569921</v>
      </c>
      <c r="J104" s="36">
        <v>374717253</v>
      </c>
      <c r="K104" s="36">
        <v>366130487</v>
      </c>
      <c r="L104" s="36">
        <v>365793268</v>
      </c>
      <c r="M104" s="52">
        <v>363569698</v>
      </c>
      <c r="N104" s="35">
        <f t="shared" si="0"/>
        <v>4497220043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3412474</v>
      </c>
      <c r="C6" s="16">
        <v>0</v>
      </c>
      <c r="D6" s="16">
        <v>1104559</v>
      </c>
      <c r="E6" s="16">
        <v>3342548</v>
      </c>
      <c r="F6" s="16">
        <v>1046928</v>
      </c>
      <c r="G6" s="16">
        <v>1246957</v>
      </c>
      <c r="H6" s="16">
        <v>963293</v>
      </c>
      <c r="I6" s="16">
        <v>1152788</v>
      </c>
      <c r="J6" s="16">
        <v>1042858</v>
      </c>
      <c r="K6" s="16">
        <v>1166196</v>
      </c>
      <c r="L6" s="16">
        <v>970073</v>
      </c>
      <c r="M6" s="50">
        <v>1177603</v>
      </c>
      <c r="N6" s="18">
        <f aca="true" t="shared" si="0" ref="N6:N104">IF(SUM(B6:M6)&gt;0,SUM(B6:M6)," ")</f>
        <v>16626277</v>
      </c>
    </row>
    <row r="7" spans="1:14" s="7" customFormat="1" ht="12" customHeight="1">
      <c r="A7" s="10" t="str">
        <f>'Pregnant Women Participating'!A7</f>
        <v>Maine</v>
      </c>
      <c r="B7" s="18">
        <v>512211</v>
      </c>
      <c r="C7" s="16">
        <v>730103</v>
      </c>
      <c r="D7" s="16"/>
      <c r="E7" s="16">
        <v>807304</v>
      </c>
      <c r="F7" s="16">
        <v>17873</v>
      </c>
      <c r="G7" s="16">
        <v>253058</v>
      </c>
      <c r="H7" s="16">
        <v>866300</v>
      </c>
      <c r="I7" s="16">
        <v>419675</v>
      </c>
      <c r="J7" s="16">
        <v>385074</v>
      </c>
      <c r="K7" s="16">
        <v>386734</v>
      </c>
      <c r="L7" s="16">
        <v>328695</v>
      </c>
      <c r="M7" s="50">
        <v>408117</v>
      </c>
      <c r="N7" s="18">
        <f t="shared" si="0"/>
        <v>5115144</v>
      </c>
    </row>
    <row r="8" spans="1:14" s="7" customFormat="1" ht="12" customHeight="1">
      <c r="A8" s="10" t="str">
        <f>'Pregnant Women Participating'!A8</f>
        <v>Massachusetts</v>
      </c>
      <c r="B8" s="18">
        <v>2251870</v>
      </c>
      <c r="C8" s="16">
        <v>2001109</v>
      </c>
      <c r="D8" s="16">
        <v>2356289</v>
      </c>
      <c r="E8" s="16">
        <v>2132514</v>
      </c>
      <c r="F8" s="16">
        <v>2087679</v>
      </c>
      <c r="G8" s="16">
        <v>2452632</v>
      </c>
      <c r="H8" s="16">
        <v>1985715</v>
      </c>
      <c r="I8" s="16">
        <v>2211461</v>
      </c>
      <c r="J8" s="16">
        <v>2226636</v>
      </c>
      <c r="K8" s="16">
        <v>2312459</v>
      </c>
      <c r="L8" s="16">
        <v>1870551</v>
      </c>
      <c r="M8" s="50">
        <v>2488307</v>
      </c>
      <c r="N8" s="18">
        <f t="shared" si="0"/>
        <v>26377222</v>
      </c>
    </row>
    <row r="9" spans="1:14" s="7" customFormat="1" ht="12" customHeight="1">
      <c r="A9" s="10" t="str">
        <f>'Pregnant Women Participating'!A9</f>
        <v>New Hampshire</v>
      </c>
      <c r="B9" s="18">
        <v>296931</v>
      </c>
      <c r="C9" s="16">
        <v>214233</v>
      </c>
      <c r="D9" s="16">
        <v>312100</v>
      </c>
      <c r="E9" s="16">
        <v>307554</v>
      </c>
      <c r="F9" s="16">
        <v>244067</v>
      </c>
      <c r="G9" s="16">
        <v>285986</v>
      </c>
      <c r="H9" s="16">
        <v>226612</v>
      </c>
      <c r="I9" s="16">
        <v>326186</v>
      </c>
      <c r="J9" s="16">
        <v>319410</v>
      </c>
      <c r="K9" s="16">
        <v>325135</v>
      </c>
      <c r="L9" s="16">
        <v>306315</v>
      </c>
      <c r="M9" s="50">
        <v>263996</v>
      </c>
      <c r="N9" s="18">
        <f t="shared" si="0"/>
        <v>3428525</v>
      </c>
    </row>
    <row r="10" spans="1:14" s="7" customFormat="1" ht="12" customHeight="1">
      <c r="A10" s="10" t="str">
        <f>'Pregnant Women Participating'!A10</f>
        <v>New York</v>
      </c>
      <c r="B10" s="18">
        <v>9690782</v>
      </c>
      <c r="C10" s="16">
        <v>8410948</v>
      </c>
      <c r="D10" s="16">
        <v>9727785</v>
      </c>
      <c r="E10" s="16">
        <v>9672216</v>
      </c>
      <c r="F10" s="16">
        <v>9070529</v>
      </c>
      <c r="G10" s="16">
        <v>10418205</v>
      </c>
      <c r="H10" s="16">
        <v>8569026</v>
      </c>
      <c r="I10" s="16">
        <v>9476671</v>
      </c>
      <c r="J10" s="16">
        <v>10031097</v>
      </c>
      <c r="K10" s="16">
        <v>9819649</v>
      </c>
      <c r="L10" s="16">
        <v>8657110</v>
      </c>
      <c r="M10" s="50">
        <v>10339982</v>
      </c>
      <c r="N10" s="18">
        <f t="shared" si="0"/>
        <v>113884000</v>
      </c>
    </row>
    <row r="11" spans="1:14" s="7" customFormat="1" ht="12" customHeight="1">
      <c r="A11" s="10" t="str">
        <f>'Pregnant Women Participating'!A11</f>
        <v>Rhode Island</v>
      </c>
      <c r="B11" s="18">
        <v>17315</v>
      </c>
      <c r="C11" s="16">
        <v>933404</v>
      </c>
      <c r="D11" s="16">
        <v>416575</v>
      </c>
      <c r="E11" s="16">
        <v>518899</v>
      </c>
      <c r="F11" s="16">
        <v>448835</v>
      </c>
      <c r="G11" s="16">
        <v>432707</v>
      </c>
      <c r="H11" s="16">
        <v>525952</v>
      </c>
      <c r="I11" s="16">
        <v>404555</v>
      </c>
      <c r="J11" s="16">
        <v>462680</v>
      </c>
      <c r="K11" s="16">
        <v>475560</v>
      </c>
      <c r="L11" s="16">
        <v>530837</v>
      </c>
      <c r="M11" s="50">
        <v>425403</v>
      </c>
      <c r="N11" s="18">
        <f t="shared" si="0"/>
        <v>5592722</v>
      </c>
    </row>
    <row r="12" spans="1:14" s="7" customFormat="1" ht="12" customHeight="1">
      <c r="A12" s="10" t="str">
        <f>'Pregnant Women Participating'!A12</f>
        <v>Vermont</v>
      </c>
      <c r="B12" s="18"/>
      <c r="C12" s="16"/>
      <c r="D12" s="16"/>
      <c r="E12" s="16"/>
      <c r="F12" s="16"/>
      <c r="G12" s="16"/>
      <c r="H12" s="16"/>
      <c r="I12" s="16"/>
      <c r="J12" s="16"/>
      <c r="K12" s="16">
        <v>80</v>
      </c>
      <c r="L12" s="16"/>
      <c r="M12" s="50"/>
      <c r="N12" s="18">
        <f t="shared" si="0"/>
        <v>80</v>
      </c>
    </row>
    <row r="13" spans="1:14" s="7" customFormat="1" ht="12" customHeight="1">
      <c r="A13" s="10" t="str">
        <f>'Pregnant Women Participating'!A13</f>
        <v>Indian Township, ME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0"/>
      <c r="N13" s="18" t="str">
        <f t="shared" si="0"/>
        <v> </v>
      </c>
    </row>
    <row r="14" spans="1:14" s="7" customFormat="1" ht="12" customHeight="1">
      <c r="A14" s="10" t="str">
        <f>'Pregnant Women Participating'!A14</f>
        <v>Pleasant Point, ME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0"/>
      <c r="N14" s="18" t="str">
        <f t="shared" si="0"/>
        <v> </v>
      </c>
    </row>
    <row r="15" spans="1:14" s="7" customFormat="1" ht="12" customHeight="1">
      <c r="A15" s="10" t="str">
        <f>'Pregnant Women Participating'!A15</f>
        <v>Seneca Nation, NY</v>
      </c>
      <c r="B15" s="18">
        <v>4217</v>
      </c>
      <c r="C15" s="16">
        <v>3926</v>
      </c>
      <c r="D15" s="16">
        <v>3142</v>
      </c>
      <c r="E15" s="16">
        <v>3672</v>
      </c>
      <c r="F15" s="16">
        <v>3601</v>
      </c>
      <c r="G15" s="16">
        <v>3276</v>
      </c>
      <c r="H15" s="16">
        <v>3122</v>
      </c>
      <c r="I15" s="16">
        <v>2975</v>
      </c>
      <c r="J15" s="16">
        <v>2980</v>
      </c>
      <c r="K15" s="16">
        <v>2647</v>
      </c>
      <c r="L15" s="16">
        <v>3024</v>
      </c>
      <c r="M15" s="50">
        <v>2738</v>
      </c>
      <c r="N15" s="18">
        <f t="shared" si="0"/>
        <v>39320</v>
      </c>
    </row>
    <row r="16" spans="1:14" s="22" customFormat="1" ht="24.75" customHeight="1">
      <c r="A16" s="19" t="str">
        <f>'Pregnant Women Participating'!A16</f>
        <v>Northeast Region</v>
      </c>
      <c r="B16" s="21">
        <v>16185800</v>
      </c>
      <c r="C16" s="20">
        <v>12293723</v>
      </c>
      <c r="D16" s="20">
        <v>13920450</v>
      </c>
      <c r="E16" s="20">
        <v>16784707</v>
      </c>
      <c r="F16" s="20">
        <v>12919512</v>
      </c>
      <c r="G16" s="20">
        <v>15092821</v>
      </c>
      <c r="H16" s="20">
        <v>13140020</v>
      </c>
      <c r="I16" s="20">
        <v>13994311</v>
      </c>
      <c r="J16" s="20">
        <v>14470735</v>
      </c>
      <c r="K16" s="20">
        <v>14488460</v>
      </c>
      <c r="L16" s="20">
        <v>12666605</v>
      </c>
      <c r="M16" s="49">
        <v>15106146</v>
      </c>
      <c r="N16" s="21">
        <f t="shared" si="0"/>
        <v>171063290</v>
      </c>
    </row>
    <row r="17" spans="1:14" ht="12" customHeight="1">
      <c r="A17" s="10" t="str">
        <f>'Pregnant Women Participating'!A17</f>
        <v>Delaware</v>
      </c>
      <c r="B17" s="18">
        <v>416323</v>
      </c>
      <c r="C17" s="16">
        <v>376432</v>
      </c>
      <c r="D17" s="16">
        <v>430141</v>
      </c>
      <c r="E17" s="16">
        <v>0</v>
      </c>
      <c r="F17" s="16">
        <v>882320</v>
      </c>
      <c r="G17" s="16">
        <v>473871</v>
      </c>
      <c r="H17" s="16">
        <v>22853</v>
      </c>
      <c r="I17" s="16">
        <v>837697</v>
      </c>
      <c r="J17" s="16">
        <v>39558</v>
      </c>
      <c r="K17" s="16">
        <v>1196601</v>
      </c>
      <c r="L17" s="16">
        <v>91356</v>
      </c>
      <c r="M17" s="50">
        <v>920941</v>
      </c>
      <c r="N17" s="18">
        <f t="shared" si="0"/>
        <v>5688093</v>
      </c>
    </row>
    <row r="18" spans="1:14" ht="12" customHeight="1">
      <c r="A18" s="10" t="str">
        <f>'Pregnant Women Participating'!A18</f>
        <v>District of Columbia</v>
      </c>
      <c r="B18" s="18">
        <v>388446</v>
      </c>
      <c r="C18" s="16">
        <v>369567</v>
      </c>
      <c r="D18" s="16">
        <v>0</v>
      </c>
      <c r="E18" s="16">
        <v>791679</v>
      </c>
      <c r="F18" s="16">
        <v>366024</v>
      </c>
      <c r="G18" s="16">
        <v>454440</v>
      </c>
      <c r="H18" s="16">
        <v>340543</v>
      </c>
      <c r="I18" s="16">
        <v>434182</v>
      </c>
      <c r="J18" s="16">
        <v>392821</v>
      </c>
      <c r="K18" s="16">
        <v>422132</v>
      </c>
      <c r="L18" s="16">
        <v>701755</v>
      </c>
      <c r="M18" s="50">
        <v>95740</v>
      </c>
      <c r="N18" s="18">
        <f t="shared" si="0"/>
        <v>4757329</v>
      </c>
    </row>
    <row r="19" spans="1:14" ht="12" customHeight="1">
      <c r="A19" s="10" t="str">
        <f>'Pregnant Women Participating'!A19</f>
        <v>Maryland</v>
      </c>
      <c r="B19" s="18">
        <v>2580914</v>
      </c>
      <c r="C19" s="16">
        <v>2361326</v>
      </c>
      <c r="D19" s="16">
        <v>2914470</v>
      </c>
      <c r="E19" s="16">
        <v>2762032</v>
      </c>
      <c r="F19" s="16">
        <v>2556366</v>
      </c>
      <c r="G19" s="16">
        <v>2905147</v>
      </c>
      <c r="H19" s="16">
        <v>2705719</v>
      </c>
      <c r="I19" s="16">
        <v>2830798</v>
      </c>
      <c r="J19" s="16">
        <v>2933460</v>
      </c>
      <c r="K19" s="16">
        <v>2847091</v>
      </c>
      <c r="L19" s="16">
        <v>2468156</v>
      </c>
      <c r="M19" s="50">
        <v>3094191</v>
      </c>
      <c r="N19" s="18">
        <f t="shared" si="0"/>
        <v>32959670</v>
      </c>
    </row>
    <row r="20" spans="1:14" ht="12" customHeight="1">
      <c r="A20" s="10" t="str">
        <f>'Pregnant Women Participating'!A20</f>
        <v>New Jersey</v>
      </c>
      <c r="B20" s="18">
        <v>2671413</v>
      </c>
      <c r="C20" s="16">
        <v>2589807</v>
      </c>
      <c r="D20" s="16">
        <v>2655545</v>
      </c>
      <c r="E20" s="16">
        <v>2847816</v>
      </c>
      <c r="F20" s="16">
        <v>2688026</v>
      </c>
      <c r="G20" s="16">
        <v>3210548</v>
      </c>
      <c r="H20" s="16">
        <v>2642696</v>
      </c>
      <c r="I20" s="16">
        <v>2981622</v>
      </c>
      <c r="J20" s="16">
        <v>3045870</v>
      </c>
      <c r="K20" s="16">
        <v>3034312</v>
      </c>
      <c r="L20" s="16">
        <v>2617847</v>
      </c>
      <c r="M20" s="50">
        <v>3201147</v>
      </c>
      <c r="N20" s="18">
        <f t="shared" si="0"/>
        <v>34186649</v>
      </c>
    </row>
    <row r="21" spans="1:14" ht="12" customHeight="1">
      <c r="A21" s="10" t="str">
        <f>'Pregnant Women Participating'!A21</f>
        <v>Pennsylvania</v>
      </c>
      <c r="B21" s="18">
        <v>0</v>
      </c>
      <c r="C21" s="16">
        <v>16862646</v>
      </c>
      <c r="D21" s="16">
        <v>8513975</v>
      </c>
      <c r="E21" s="16">
        <v>87344</v>
      </c>
      <c r="F21" s="16">
        <v>8386474</v>
      </c>
      <c r="G21" s="16">
        <v>4602674</v>
      </c>
      <c r="H21" s="16">
        <v>4531690</v>
      </c>
      <c r="I21" s="16">
        <v>4317238</v>
      </c>
      <c r="J21" s="16">
        <v>4576424</v>
      </c>
      <c r="K21" s="16">
        <v>4640068</v>
      </c>
      <c r="L21" s="16">
        <v>4328242</v>
      </c>
      <c r="M21" s="50">
        <v>58310</v>
      </c>
      <c r="N21" s="18">
        <f t="shared" si="0"/>
        <v>60905085</v>
      </c>
    </row>
    <row r="22" spans="1:14" ht="12" customHeight="1">
      <c r="A22" s="10" t="str">
        <f>'Pregnant Women Participating'!A22</f>
        <v>Puerto Rico</v>
      </c>
      <c r="B22" s="18">
        <v>1682747</v>
      </c>
      <c r="C22" s="16">
        <v>1499499</v>
      </c>
      <c r="D22" s="16">
        <v>1381572</v>
      </c>
      <c r="E22" s="16">
        <v>1817484</v>
      </c>
      <c r="F22" s="16">
        <v>1653371</v>
      </c>
      <c r="G22" s="16">
        <v>1659179</v>
      </c>
      <c r="H22" s="16">
        <v>1709063</v>
      </c>
      <c r="I22" s="16">
        <v>1781927</v>
      </c>
      <c r="J22" s="16">
        <v>1407470</v>
      </c>
      <c r="K22" s="16">
        <v>1652813</v>
      </c>
      <c r="L22" s="16">
        <v>1528174</v>
      </c>
      <c r="M22" s="50">
        <v>1341404</v>
      </c>
      <c r="N22" s="18">
        <f t="shared" si="0"/>
        <v>19114703</v>
      </c>
    </row>
    <row r="23" spans="1:14" ht="12" customHeight="1">
      <c r="A23" s="10" t="str">
        <f>'Pregnant Women Participating'!A23</f>
        <v>Virginia</v>
      </c>
      <c r="B23" s="18">
        <v>2897359</v>
      </c>
      <c r="C23" s="16">
        <v>31738</v>
      </c>
      <c r="D23" s="16">
        <v>5706998</v>
      </c>
      <c r="E23" s="16">
        <v>3050701</v>
      </c>
      <c r="F23" s="16">
        <v>2757861</v>
      </c>
      <c r="G23" s="16">
        <v>3254835</v>
      </c>
      <c r="H23" s="16">
        <v>2693798</v>
      </c>
      <c r="I23" s="16">
        <v>2941379</v>
      </c>
      <c r="J23" s="16">
        <v>2948152</v>
      </c>
      <c r="K23" s="16">
        <v>3109795</v>
      </c>
      <c r="L23" s="16">
        <v>2721587</v>
      </c>
      <c r="M23" s="50">
        <v>5946982</v>
      </c>
      <c r="N23" s="18">
        <f t="shared" si="0"/>
        <v>38061185</v>
      </c>
    </row>
    <row r="24" spans="1:14" ht="12" customHeight="1">
      <c r="A24" s="10" t="str">
        <f>'Pregnant Women Participating'!A24</f>
        <v>Virgin Islands</v>
      </c>
      <c r="B24" s="18">
        <v>80227</v>
      </c>
      <c r="C24" s="16">
        <v>75280</v>
      </c>
      <c r="D24" s="16">
        <v>75101</v>
      </c>
      <c r="E24" s="16">
        <v>86272</v>
      </c>
      <c r="F24" s="16">
        <v>80885</v>
      </c>
      <c r="G24" s="16">
        <v>91275</v>
      </c>
      <c r="H24" s="16">
        <v>81146</v>
      </c>
      <c r="I24" s="16">
        <v>151190</v>
      </c>
      <c r="J24" s="16">
        <v>66549</v>
      </c>
      <c r="K24" s="16">
        <v>18250</v>
      </c>
      <c r="L24" s="16">
        <v>83526</v>
      </c>
      <c r="M24" s="50">
        <v>71059</v>
      </c>
      <c r="N24" s="18">
        <f t="shared" si="0"/>
        <v>960760</v>
      </c>
    </row>
    <row r="25" spans="1:14" ht="12" customHeight="1">
      <c r="A25" s="10" t="str">
        <f>'Pregnant Women Participating'!A25</f>
        <v>West Virginia</v>
      </c>
      <c r="B25" s="18">
        <v>0</v>
      </c>
      <c r="C25" s="16">
        <v>1749493</v>
      </c>
      <c r="D25" s="16">
        <v>1057913</v>
      </c>
      <c r="E25" s="16">
        <v>943122</v>
      </c>
      <c r="F25" s="16">
        <v>904341</v>
      </c>
      <c r="G25" s="16">
        <v>1057531</v>
      </c>
      <c r="H25" s="16">
        <v>890640</v>
      </c>
      <c r="I25" s="16">
        <v>991924</v>
      </c>
      <c r="J25" s="16">
        <v>0</v>
      </c>
      <c r="K25" s="16">
        <v>0</v>
      </c>
      <c r="L25" s="16">
        <v>2919632</v>
      </c>
      <c r="M25" s="50">
        <v>1801608</v>
      </c>
      <c r="N25" s="18">
        <f t="shared" si="0"/>
        <v>12316204</v>
      </c>
    </row>
    <row r="26" spans="1:14" s="23" customFormat="1" ht="24.75" customHeight="1">
      <c r="A26" s="19" t="str">
        <f>'Pregnant Women Participating'!A26</f>
        <v>Mid-Atlantic Region</v>
      </c>
      <c r="B26" s="21">
        <v>10717429</v>
      </c>
      <c r="C26" s="20">
        <v>25915788</v>
      </c>
      <c r="D26" s="20">
        <v>22735715</v>
      </c>
      <c r="E26" s="20">
        <v>12386450</v>
      </c>
      <c r="F26" s="20">
        <v>20275668</v>
      </c>
      <c r="G26" s="20">
        <v>17709500</v>
      </c>
      <c r="H26" s="20">
        <v>15618148</v>
      </c>
      <c r="I26" s="20">
        <v>17267957</v>
      </c>
      <c r="J26" s="20">
        <v>15410304</v>
      </c>
      <c r="K26" s="20">
        <v>16921062</v>
      </c>
      <c r="L26" s="20">
        <v>17460275</v>
      </c>
      <c r="M26" s="49">
        <v>16531382</v>
      </c>
      <c r="N26" s="21">
        <f t="shared" si="0"/>
        <v>208949678</v>
      </c>
    </row>
    <row r="27" spans="1:14" ht="12" customHeight="1">
      <c r="A27" s="10" t="str">
        <f>'Pregnant Women Participating'!A27</f>
        <v>Alabama</v>
      </c>
      <c r="B27" s="18">
        <v>2371760</v>
      </c>
      <c r="C27" s="16">
        <v>2194300</v>
      </c>
      <c r="D27" s="16">
        <v>2924250</v>
      </c>
      <c r="E27" s="16">
        <v>3008586</v>
      </c>
      <c r="F27" s="16">
        <v>2777640</v>
      </c>
      <c r="G27" s="16">
        <v>3247812</v>
      </c>
      <c r="H27" s="16">
        <v>2669321</v>
      </c>
      <c r="I27" s="16">
        <v>2832244</v>
      </c>
      <c r="J27" s="16">
        <v>2940318</v>
      </c>
      <c r="K27" s="16">
        <v>3054691</v>
      </c>
      <c r="L27" s="16">
        <v>2690871</v>
      </c>
      <c r="M27" s="50">
        <v>3000930</v>
      </c>
      <c r="N27" s="18">
        <f t="shared" si="0"/>
        <v>33712723</v>
      </c>
    </row>
    <row r="28" spans="1:14" ht="12" customHeight="1">
      <c r="A28" s="10" t="str">
        <f>'Pregnant Women Participating'!A28</f>
        <v>Florida</v>
      </c>
      <c r="B28" s="18">
        <v>7938935</v>
      </c>
      <c r="C28" s="16">
        <v>6805212</v>
      </c>
      <c r="D28" s="16">
        <v>9008090</v>
      </c>
      <c r="E28" s="16">
        <v>7235060</v>
      </c>
      <c r="F28" s="16">
        <v>7437611</v>
      </c>
      <c r="G28" s="16">
        <v>9461383</v>
      </c>
      <c r="H28" s="16">
        <v>7225782</v>
      </c>
      <c r="I28" s="16">
        <v>8323544</v>
      </c>
      <c r="J28" s="16">
        <v>9095309</v>
      </c>
      <c r="K28" s="16">
        <v>8374485</v>
      </c>
      <c r="L28" s="16">
        <v>7363902</v>
      </c>
      <c r="M28" s="50">
        <v>9338070</v>
      </c>
      <c r="N28" s="18">
        <f t="shared" si="0"/>
        <v>97607383</v>
      </c>
    </row>
    <row r="29" spans="1:14" ht="12" customHeight="1">
      <c r="A29" s="10" t="str">
        <f>'Pregnant Women Participating'!A29</f>
        <v>Georgia</v>
      </c>
      <c r="B29" s="18">
        <v>4186327</v>
      </c>
      <c r="C29" s="16">
        <v>3612077</v>
      </c>
      <c r="D29" s="16">
        <v>4452983</v>
      </c>
      <c r="E29" s="16">
        <v>3903815</v>
      </c>
      <c r="F29" s="16">
        <v>4144781</v>
      </c>
      <c r="G29" s="16">
        <v>5110914</v>
      </c>
      <c r="H29" s="16">
        <v>4202781</v>
      </c>
      <c r="I29" s="16">
        <v>5159008</v>
      </c>
      <c r="J29" s="16">
        <v>5360074</v>
      </c>
      <c r="K29" s="16">
        <v>5534967</v>
      </c>
      <c r="L29" s="16">
        <v>4829281</v>
      </c>
      <c r="M29" s="50">
        <v>6224585</v>
      </c>
      <c r="N29" s="18">
        <f t="shared" si="0"/>
        <v>56721593</v>
      </c>
    </row>
    <row r="30" spans="1:14" ht="12" customHeight="1">
      <c r="A30" s="10" t="str">
        <f>'Pregnant Women Participating'!A30</f>
        <v>Kentucky</v>
      </c>
      <c r="B30" s="18">
        <v>2209627</v>
      </c>
      <c r="C30" s="16">
        <v>2151364</v>
      </c>
      <c r="D30" s="16">
        <v>2303599</v>
      </c>
      <c r="E30" s="16">
        <v>2185101</v>
      </c>
      <c r="F30" s="16">
        <v>2257434</v>
      </c>
      <c r="G30" s="16">
        <v>2479404</v>
      </c>
      <c r="H30" s="16">
        <v>0</v>
      </c>
      <c r="I30" s="16">
        <v>4782031</v>
      </c>
      <c r="J30" s="16">
        <v>2430012</v>
      </c>
      <c r="K30" s="16">
        <v>2474197</v>
      </c>
      <c r="L30" s="16">
        <v>2387595</v>
      </c>
      <c r="M30" s="50">
        <v>2478259</v>
      </c>
      <c r="N30" s="18">
        <f t="shared" si="0"/>
        <v>28138623</v>
      </c>
    </row>
    <row r="31" spans="1:14" ht="12" customHeight="1">
      <c r="A31" s="10" t="str">
        <f>'Pregnant Women Participating'!A31</f>
        <v>Mississippi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0"/>
      <c r="N31" s="18" t="str">
        <f t="shared" si="0"/>
        <v> </v>
      </c>
    </row>
    <row r="32" spans="1:14" ht="12" customHeight="1">
      <c r="A32" s="10" t="str">
        <f>'Pregnant Women Participating'!A32</f>
        <v>North Carolina</v>
      </c>
      <c r="B32" s="18">
        <v>7719917</v>
      </c>
      <c r="C32" s="16">
        <v>2423839</v>
      </c>
      <c r="D32" s="16">
        <v>1847660</v>
      </c>
      <c r="E32" s="16">
        <v>10252652</v>
      </c>
      <c r="F32" s="16">
        <v>4694042</v>
      </c>
      <c r="G32" s="16">
        <v>6171856</v>
      </c>
      <c r="H32" s="16">
        <v>4193448</v>
      </c>
      <c r="I32" s="16">
        <v>5511109</v>
      </c>
      <c r="J32" s="16">
        <v>4908448</v>
      </c>
      <c r="K32" s="16">
        <v>5482436</v>
      </c>
      <c r="L32" s="16">
        <v>4129065</v>
      </c>
      <c r="M32" s="50">
        <v>5940269</v>
      </c>
      <c r="N32" s="18">
        <f t="shared" si="0"/>
        <v>63274741</v>
      </c>
    </row>
    <row r="33" spans="1:14" ht="12" customHeight="1">
      <c r="A33" s="10" t="str">
        <f>'Pregnant Women Participating'!A33</f>
        <v>South Carolina</v>
      </c>
      <c r="B33" s="18">
        <v>2349717</v>
      </c>
      <c r="C33" s="16">
        <v>2326889</v>
      </c>
      <c r="D33" s="16">
        <v>2429215</v>
      </c>
      <c r="E33" s="16">
        <v>2385695</v>
      </c>
      <c r="F33" s="16">
        <v>2515657</v>
      </c>
      <c r="G33" s="16">
        <v>2608177</v>
      </c>
      <c r="H33" s="16">
        <v>2499899</v>
      </c>
      <c r="I33" s="16">
        <v>2511062</v>
      </c>
      <c r="J33" s="16">
        <v>2512978</v>
      </c>
      <c r="K33" s="16">
        <v>2563650</v>
      </c>
      <c r="L33" s="16">
        <v>2470311</v>
      </c>
      <c r="M33" s="50">
        <v>2515546</v>
      </c>
      <c r="N33" s="18">
        <f t="shared" si="0"/>
        <v>29688796</v>
      </c>
    </row>
    <row r="34" spans="1:14" ht="12" customHeight="1">
      <c r="A34" s="10" t="str">
        <f>'Pregnant Women Participating'!A34</f>
        <v>Tennessee</v>
      </c>
      <c r="B34" s="18">
        <v>3350846</v>
      </c>
      <c r="C34" s="16">
        <v>3250477</v>
      </c>
      <c r="D34" s="16">
        <v>3384172</v>
      </c>
      <c r="E34" s="16">
        <v>3349914</v>
      </c>
      <c r="F34" s="16">
        <v>3280051</v>
      </c>
      <c r="G34" s="16">
        <v>3539815</v>
      </c>
      <c r="H34" s="16">
        <v>3463081</v>
      </c>
      <c r="I34" s="16">
        <v>3400479</v>
      </c>
      <c r="J34" s="16">
        <v>3310217</v>
      </c>
      <c r="K34" s="16">
        <v>3347367</v>
      </c>
      <c r="L34" s="16">
        <v>3226256</v>
      </c>
      <c r="M34" s="50">
        <v>3192500</v>
      </c>
      <c r="N34" s="18">
        <f t="shared" si="0"/>
        <v>40095175</v>
      </c>
    </row>
    <row r="35" spans="1:14" ht="12" customHeight="1">
      <c r="A35" s="10" t="str">
        <f>'Pregnant Women Participating'!A35</f>
        <v>Choctaw Indians, MS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50"/>
      <c r="N35" s="18" t="str">
        <f t="shared" si="0"/>
        <v> </v>
      </c>
    </row>
    <row r="36" spans="1:14" ht="12" customHeight="1">
      <c r="A36" s="10" t="str">
        <f>'Pregnant Women Participating'!A36</f>
        <v>Eastern Cherokee, NC</v>
      </c>
      <c r="B36" s="18">
        <v>14929</v>
      </c>
      <c r="C36" s="16">
        <v>6882</v>
      </c>
      <c r="D36" s="16">
        <v>3801</v>
      </c>
      <c r="E36" s="16">
        <v>21682</v>
      </c>
      <c r="F36" s="16">
        <v>7419</v>
      </c>
      <c r="G36" s="16">
        <v>15169</v>
      </c>
      <c r="H36" s="16">
        <v>8283</v>
      </c>
      <c r="I36" s="16">
        <v>13403</v>
      </c>
      <c r="J36" s="16">
        <v>13792</v>
      </c>
      <c r="K36" s="16">
        <v>11619</v>
      </c>
      <c r="L36" s="16">
        <v>7560</v>
      </c>
      <c r="M36" s="50">
        <v>14030</v>
      </c>
      <c r="N36" s="18">
        <f t="shared" si="0"/>
        <v>138569</v>
      </c>
    </row>
    <row r="37" spans="1:14" s="23" customFormat="1" ht="24.75" customHeight="1">
      <c r="A37" s="19" t="str">
        <f>'Pregnant Women Participating'!A37</f>
        <v>Southeast Region</v>
      </c>
      <c r="B37" s="21">
        <v>30142058</v>
      </c>
      <c r="C37" s="20">
        <v>22771040</v>
      </c>
      <c r="D37" s="20">
        <v>26353770</v>
      </c>
      <c r="E37" s="20">
        <v>32342505</v>
      </c>
      <c r="F37" s="20">
        <v>27114635</v>
      </c>
      <c r="G37" s="20">
        <v>32634530</v>
      </c>
      <c r="H37" s="20">
        <v>24262595</v>
      </c>
      <c r="I37" s="20">
        <v>32532880</v>
      </c>
      <c r="J37" s="20">
        <v>30571148</v>
      </c>
      <c r="K37" s="20">
        <v>30843412</v>
      </c>
      <c r="L37" s="20">
        <v>27104841</v>
      </c>
      <c r="M37" s="49">
        <v>32704189</v>
      </c>
      <c r="N37" s="21">
        <f t="shared" si="0"/>
        <v>349377603</v>
      </c>
    </row>
    <row r="38" spans="1:14" ht="12" customHeight="1">
      <c r="A38" s="10" t="str">
        <f>'Pregnant Women Participating'!A38</f>
        <v>Illinois</v>
      </c>
      <c r="B38" s="18">
        <v>5879045</v>
      </c>
      <c r="C38" s="16">
        <v>5187752</v>
      </c>
      <c r="D38" s="16">
        <v>7491618</v>
      </c>
      <c r="E38" s="16">
        <v>5733274</v>
      </c>
      <c r="F38" s="16">
        <v>5540200</v>
      </c>
      <c r="G38" s="16">
        <v>6543321</v>
      </c>
      <c r="H38" s="16">
        <v>5836196</v>
      </c>
      <c r="I38" s="16">
        <v>6497805</v>
      </c>
      <c r="J38" s="16">
        <v>5680385</v>
      </c>
      <c r="K38" s="16">
        <v>7133000</v>
      </c>
      <c r="L38" s="16">
        <v>5640399</v>
      </c>
      <c r="M38" s="50">
        <v>6988279</v>
      </c>
      <c r="N38" s="18">
        <f t="shared" si="0"/>
        <v>74151274</v>
      </c>
    </row>
    <row r="39" spans="1:14" ht="12" customHeight="1">
      <c r="A39" s="10" t="str">
        <f>'Pregnant Women Participating'!A39</f>
        <v>Indiana</v>
      </c>
      <c r="B39" s="18">
        <v>3339615</v>
      </c>
      <c r="C39" s="16">
        <v>2838345</v>
      </c>
      <c r="D39" s="16">
        <v>3405477</v>
      </c>
      <c r="E39" s="16">
        <v>3130666</v>
      </c>
      <c r="F39" s="16">
        <v>2895817</v>
      </c>
      <c r="G39" s="16">
        <v>3699871</v>
      </c>
      <c r="H39" s="16">
        <v>2961301</v>
      </c>
      <c r="I39" s="16">
        <v>3311561</v>
      </c>
      <c r="J39" s="16">
        <v>3252114</v>
      </c>
      <c r="K39" s="16">
        <v>3484104</v>
      </c>
      <c r="L39" s="16">
        <v>3003962</v>
      </c>
      <c r="M39" s="50">
        <v>3423621</v>
      </c>
      <c r="N39" s="18">
        <f t="shared" si="0"/>
        <v>38746454</v>
      </c>
    </row>
    <row r="40" spans="1:14" ht="12" customHeight="1">
      <c r="A40" s="10" t="str">
        <f>'Pregnant Women Participating'!A40</f>
        <v>Michigan</v>
      </c>
      <c r="B40" s="18">
        <v>9787507</v>
      </c>
      <c r="C40" s="16">
        <v>5026551</v>
      </c>
      <c r="D40" s="16">
        <v>4830399</v>
      </c>
      <c r="E40" s="16">
        <v>5114475</v>
      </c>
      <c r="F40" s="16">
        <v>4871925</v>
      </c>
      <c r="G40" s="16">
        <v>5048465</v>
      </c>
      <c r="H40" s="16">
        <v>5081993</v>
      </c>
      <c r="I40" s="16">
        <v>4462116</v>
      </c>
      <c r="J40" s="16">
        <v>0</v>
      </c>
      <c r="K40" s="16">
        <v>10139516</v>
      </c>
      <c r="L40" s="16">
        <v>5048174</v>
      </c>
      <c r="M40" s="50">
        <v>4838371</v>
      </c>
      <c r="N40" s="18">
        <f t="shared" si="0"/>
        <v>64249492</v>
      </c>
    </row>
    <row r="41" spans="1:14" ht="12" customHeight="1">
      <c r="A41" s="10" t="str">
        <f>'Pregnant Women Participating'!A41</f>
        <v>Minnesota</v>
      </c>
      <c r="B41" s="18">
        <v>0</v>
      </c>
      <c r="C41" s="16">
        <v>4226642</v>
      </c>
      <c r="D41" s="16">
        <v>0</v>
      </c>
      <c r="E41" s="16">
        <v>2475504</v>
      </c>
      <c r="F41" s="16">
        <v>4566790</v>
      </c>
      <c r="G41" s="16">
        <v>208024</v>
      </c>
      <c r="H41" s="16">
        <v>271247</v>
      </c>
      <c r="I41" s="16">
        <v>7027976</v>
      </c>
      <c r="J41" s="16">
        <v>2407604</v>
      </c>
      <c r="K41" s="16">
        <v>2618829</v>
      </c>
      <c r="L41" s="16">
        <v>2207057</v>
      </c>
      <c r="M41" s="50">
        <v>2486922</v>
      </c>
      <c r="N41" s="18">
        <f t="shared" si="0"/>
        <v>28496595</v>
      </c>
    </row>
    <row r="42" spans="1:14" ht="12" customHeight="1">
      <c r="A42" s="10" t="str">
        <f>'Pregnant Women Participating'!A42</f>
        <v>Ohio</v>
      </c>
      <c r="B42" s="18">
        <v>6025099</v>
      </c>
      <c r="C42" s="16">
        <v>3999024</v>
      </c>
      <c r="D42" s="16">
        <v>166424</v>
      </c>
      <c r="E42" s="16">
        <v>10544885</v>
      </c>
      <c r="F42" s="16">
        <v>5026464</v>
      </c>
      <c r="G42" s="16">
        <v>5951207</v>
      </c>
      <c r="H42" s="16">
        <v>5257959</v>
      </c>
      <c r="I42" s="16">
        <v>5204424</v>
      </c>
      <c r="J42" s="16">
        <v>6022502</v>
      </c>
      <c r="K42" s="16">
        <v>5450417</v>
      </c>
      <c r="L42" s="16">
        <v>4846337</v>
      </c>
      <c r="M42" s="50">
        <v>5695239</v>
      </c>
      <c r="N42" s="18">
        <f t="shared" si="0"/>
        <v>64189981</v>
      </c>
    </row>
    <row r="43" spans="1:14" ht="12" customHeight="1">
      <c r="A43" s="10" t="str">
        <f>'Pregnant Women Participating'!A43</f>
        <v>Wisconsin</v>
      </c>
      <c r="B43" s="18">
        <v>1960042</v>
      </c>
      <c r="C43" s="16">
        <v>1744146</v>
      </c>
      <c r="D43" s="16">
        <v>0</v>
      </c>
      <c r="E43" s="16">
        <v>3892505</v>
      </c>
      <c r="F43" s="16">
        <v>1829972</v>
      </c>
      <c r="G43" s="16">
        <v>2149631</v>
      </c>
      <c r="H43" s="16">
        <v>1843416</v>
      </c>
      <c r="I43" s="16">
        <v>1998052</v>
      </c>
      <c r="J43" s="16">
        <v>2071680</v>
      </c>
      <c r="K43" s="16">
        <v>2050073</v>
      </c>
      <c r="L43" s="16">
        <v>1812422</v>
      </c>
      <c r="M43" s="50">
        <v>2195963</v>
      </c>
      <c r="N43" s="18">
        <f t="shared" si="0"/>
        <v>23547902</v>
      </c>
    </row>
    <row r="44" spans="1:14" s="23" customFormat="1" ht="24.75" customHeight="1">
      <c r="A44" s="19" t="str">
        <f>'Pregnant Women Participating'!A44</f>
        <v>Midwest Region</v>
      </c>
      <c r="B44" s="21">
        <v>26991308</v>
      </c>
      <c r="C44" s="20">
        <v>23022460</v>
      </c>
      <c r="D44" s="20">
        <v>15893918</v>
      </c>
      <c r="E44" s="20">
        <v>30891309</v>
      </c>
      <c r="F44" s="20">
        <v>24731168</v>
      </c>
      <c r="G44" s="20">
        <v>23600519</v>
      </c>
      <c r="H44" s="20">
        <v>21252112</v>
      </c>
      <c r="I44" s="20">
        <v>28501934</v>
      </c>
      <c r="J44" s="20">
        <v>19434285</v>
      </c>
      <c r="K44" s="20">
        <v>30875939</v>
      </c>
      <c r="L44" s="20">
        <v>22558351</v>
      </c>
      <c r="M44" s="49">
        <v>25628395</v>
      </c>
      <c r="N44" s="21">
        <f t="shared" si="0"/>
        <v>293381698</v>
      </c>
    </row>
    <row r="45" spans="1:14" ht="12" customHeight="1">
      <c r="A45" s="10" t="str">
        <f>'Pregnant Women Participating'!A45</f>
        <v>Arkansas</v>
      </c>
      <c r="B45" s="18">
        <v>2126946</v>
      </c>
      <c r="C45" s="16">
        <v>1812955</v>
      </c>
      <c r="D45" s="16">
        <v>2222865</v>
      </c>
      <c r="E45" s="16">
        <v>2038862</v>
      </c>
      <c r="F45" s="16">
        <v>2000205</v>
      </c>
      <c r="G45" s="16">
        <v>2416200</v>
      </c>
      <c r="H45" s="16">
        <v>1937059</v>
      </c>
      <c r="I45" s="16">
        <v>2161348</v>
      </c>
      <c r="J45" s="16">
        <v>2235665</v>
      </c>
      <c r="K45" s="16">
        <v>2260065</v>
      </c>
      <c r="L45" s="16">
        <v>1912938</v>
      </c>
      <c r="M45" s="50"/>
      <c r="N45" s="18">
        <f t="shared" si="0"/>
        <v>23125108</v>
      </c>
    </row>
    <row r="46" spans="1:14" ht="12" customHeight="1">
      <c r="A46" s="10" t="str">
        <f>'Pregnant Women Participating'!A46</f>
        <v>Louisiana</v>
      </c>
      <c r="B46" s="18">
        <v>231687</v>
      </c>
      <c r="C46" s="16">
        <v>5521389</v>
      </c>
      <c r="D46" s="16">
        <v>3175053</v>
      </c>
      <c r="E46" s="16">
        <v>3159022</v>
      </c>
      <c r="F46" s="16">
        <v>3337844</v>
      </c>
      <c r="G46" s="16">
        <v>2732483</v>
      </c>
      <c r="H46" s="16">
        <v>3123116</v>
      </c>
      <c r="I46" s="16">
        <v>3127603</v>
      </c>
      <c r="J46" s="16">
        <v>3411083</v>
      </c>
      <c r="K46" s="16">
        <v>3431877</v>
      </c>
      <c r="L46" s="16">
        <v>3337796</v>
      </c>
      <c r="M46" s="50">
        <v>3552137</v>
      </c>
      <c r="N46" s="18">
        <f t="shared" si="0"/>
        <v>38141090</v>
      </c>
    </row>
    <row r="47" spans="1:14" ht="12" customHeight="1">
      <c r="A47" s="10" t="str">
        <f>'Pregnant Women Participating'!A47</f>
        <v>New Mexico</v>
      </c>
      <c r="B47" s="18">
        <v>2083904</v>
      </c>
      <c r="C47" s="16">
        <v>962213</v>
      </c>
      <c r="D47" s="16">
        <v>0</v>
      </c>
      <c r="E47" s="16">
        <v>1057969</v>
      </c>
      <c r="F47" s="16">
        <v>1030621</v>
      </c>
      <c r="G47" s="16">
        <v>2177406</v>
      </c>
      <c r="H47" s="16">
        <v>0</v>
      </c>
      <c r="I47" s="16">
        <v>2069089</v>
      </c>
      <c r="J47" s="16">
        <v>0</v>
      </c>
      <c r="K47" s="16">
        <v>2128913</v>
      </c>
      <c r="L47" s="16">
        <v>993121</v>
      </c>
      <c r="M47" s="50">
        <v>0</v>
      </c>
      <c r="N47" s="18">
        <f t="shared" si="0"/>
        <v>12503236</v>
      </c>
    </row>
    <row r="48" spans="1:14" ht="12" customHeight="1">
      <c r="A48" s="10" t="str">
        <f>'Pregnant Women Participating'!A48</f>
        <v>Oklahoma</v>
      </c>
      <c r="B48" s="18">
        <v>1715596</v>
      </c>
      <c r="C48" s="16">
        <v>1421605</v>
      </c>
      <c r="D48" s="16">
        <v>1493166</v>
      </c>
      <c r="E48" s="16">
        <v>1814568</v>
      </c>
      <c r="F48" s="16">
        <v>1473077</v>
      </c>
      <c r="G48" s="16">
        <v>1411726</v>
      </c>
      <c r="H48" s="16">
        <v>1638421</v>
      </c>
      <c r="I48" s="16">
        <v>1743915</v>
      </c>
      <c r="J48" s="16">
        <v>1869712</v>
      </c>
      <c r="K48" s="16">
        <v>1775668</v>
      </c>
      <c r="L48" s="16">
        <v>1553073</v>
      </c>
      <c r="M48" s="50">
        <v>1533644</v>
      </c>
      <c r="N48" s="18">
        <f t="shared" si="0"/>
        <v>19444171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0"/>
        <v> </v>
      </c>
    </row>
    <row r="50" spans="1:14" ht="12" customHeight="1">
      <c r="A50" s="10" t="str">
        <f>'Pregnant Women Participating'!A50</f>
        <v>Texas</v>
      </c>
      <c r="B50" s="18">
        <v>16574017</v>
      </c>
      <c r="C50" s="16">
        <v>17695998</v>
      </c>
      <c r="D50" s="16">
        <v>35765148</v>
      </c>
      <c r="E50" s="16">
        <v>18151154</v>
      </c>
      <c r="F50" s="16">
        <v>18196062</v>
      </c>
      <c r="G50" s="16">
        <v>20125986</v>
      </c>
      <c r="H50" s="16">
        <v>18261735</v>
      </c>
      <c r="I50" s="16">
        <v>17941413</v>
      </c>
      <c r="J50" s="16">
        <v>19033568</v>
      </c>
      <c r="K50" s="16">
        <v>18057763</v>
      </c>
      <c r="L50" s="16">
        <v>35786379</v>
      </c>
      <c r="M50" s="50">
        <v>18818948</v>
      </c>
      <c r="N50" s="18">
        <f t="shared" si="0"/>
        <v>254408171</v>
      </c>
    </row>
    <row r="51" spans="1:14" ht="12" customHeight="1">
      <c r="A51" s="10" t="str">
        <f>'Pregnant Women Participating'!A51</f>
        <v>Acoma, Canoncito &amp; Laguna, NM</v>
      </c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0"/>
      <c r="N51" s="18" t="str">
        <f t="shared" si="0"/>
        <v> </v>
      </c>
    </row>
    <row r="52" spans="1:14" ht="12" customHeight="1">
      <c r="A52" s="10" t="str">
        <f>'Pregnant Women Participating'!A52</f>
        <v>Eight Northern Pueblos, NM</v>
      </c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50"/>
      <c r="N52" s="18" t="str">
        <f t="shared" si="0"/>
        <v> </v>
      </c>
    </row>
    <row r="53" spans="1:14" ht="12" customHeight="1">
      <c r="A53" s="10" t="str">
        <f>'Pregnant Women Participating'!A53</f>
        <v>Five Sandoval Pueblos, NM</v>
      </c>
      <c r="B53" s="18">
        <v>2109</v>
      </c>
      <c r="C53" s="16">
        <v>1756</v>
      </c>
      <c r="D53" s="16">
        <v>1295</v>
      </c>
      <c r="E53" s="16">
        <v>2247</v>
      </c>
      <c r="F53" s="16">
        <v>2408</v>
      </c>
      <c r="G53" s="16">
        <v>2080</v>
      </c>
      <c r="H53" s="16">
        <v>2404</v>
      </c>
      <c r="I53" s="16">
        <v>2069</v>
      </c>
      <c r="J53" s="16">
        <v>1837</v>
      </c>
      <c r="K53" s="16">
        <v>1701</v>
      </c>
      <c r="L53" s="16">
        <v>2019</v>
      </c>
      <c r="M53" s="50">
        <v>1919</v>
      </c>
      <c r="N53" s="18">
        <f t="shared" si="0"/>
        <v>23844</v>
      </c>
    </row>
    <row r="54" spans="1:14" ht="12" customHeight="1">
      <c r="A54" s="10" t="str">
        <f>'Pregnant Women Participating'!A54</f>
        <v>Isleta Pueblo, NM</v>
      </c>
      <c r="B54" s="18">
        <v>4667</v>
      </c>
      <c r="C54" s="16">
        <v>4364</v>
      </c>
      <c r="D54" s="16">
        <v>4466</v>
      </c>
      <c r="E54" s="16">
        <v>5068</v>
      </c>
      <c r="F54" s="16">
        <v>5754</v>
      </c>
      <c r="G54" s="16">
        <v>5760</v>
      </c>
      <c r="H54" s="16">
        <v>5713</v>
      </c>
      <c r="I54" s="16">
        <v>6820</v>
      </c>
      <c r="J54" s="16">
        <v>6707</v>
      </c>
      <c r="K54" s="16">
        <v>6600</v>
      </c>
      <c r="L54" s="16">
        <v>7175</v>
      </c>
      <c r="M54" s="50">
        <v>9509</v>
      </c>
      <c r="N54" s="18">
        <f t="shared" si="0"/>
        <v>72603</v>
      </c>
    </row>
    <row r="55" spans="1:14" ht="12" customHeight="1">
      <c r="A55" s="10" t="str">
        <f>'Pregnant Women Participating'!A55</f>
        <v>San Felipe Pueblo, NM</v>
      </c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50"/>
      <c r="N55" s="18" t="str">
        <f t="shared" si="0"/>
        <v> </v>
      </c>
    </row>
    <row r="56" spans="1:14" ht="12" customHeight="1">
      <c r="A56" s="10" t="str">
        <f>'Pregnant Women Participating'!A56</f>
        <v>Santo Domingo Tribe, NM</v>
      </c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50"/>
      <c r="N56" s="18" t="str">
        <f t="shared" si="0"/>
        <v> </v>
      </c>
    </row>
    <row r="57" spans="1:14" ht="12" customHeight="1">
      <c r="A57" s="10" t="str">
        <f>'Pregnant Women Participating'!A57</f>
        <v>Zuni Pueblo, NM</v>
      </c>
      <c r="B57" s="18">
        <v>3727</v>
      </c>
      <c r="C57" s="16">
        <v>3657</v>
      </c>
      <c r="D57" s="16">
        <v>3270</v>
      </c>
      <c r="E57" s="16">
        <v>4029</v>
      </c>
      <c r="F57" s="16">
        <v>3104</v>
      </c>
      <c r="G57" s="16">
        <v>3651</v>
      </c>
      <c r="H57" s="16">
        <v>3857</v>
      </c>
      <c r="I57" s="16">
        <v>4175</v>
      </c>
      <c r="J57" s="16">
        <v>3460</v>
      </c>
      <c r="K57" s="16">
        <v>3735</v>
      </c>
      <c r="L57" s="16">
        <v>3335</v>
      </c>
      <c r="M57" s="50">
        <v>2567</v>
      </c>
      <c r="N57" s="18">
        <f t="shared" si="0"/>
        <v>42567</v>
      </c>
    </row>
    <row r="58" spans="1:14" ht="12" customHeight="1">
      <c r="A58" s="10" t="str">
        <f>'Pregnant Women Participating'!A58</f>
        <v>Cherokee Nation, OK</v>
      </c>
      <c r="B58" s="18">
        <v>154005</v>
      </c>
      <c r="C58" s="16">
        <v>138372</v>
      </c>
      <c r="D58" s="16">
        <v>159190</v>
      </c>
      <c r="E58" s="16">
        <v>147052</v>
      </c>
      <c r="F58" s="16">
        <v>143693</v>
      </c>
      <c r="G58" s="16">
        <v>182304</v>
      </c>
      <c r="H58" s="16">
        <v>131635</v>
      </c>
      <c r="I58" s="16">
        <v>144262</v>
      </c>
      <c r="J58" s="16">
        <v>0</v>
      </c>
      <c r="K58" s="16">
        <v>0</v>
      </c>
      <c r="L58" s="16">
        <v>450231</v>
      </c>
      <c r="M58" s="50">
        <v>167086</v>
      </c>
      <c r="N58" s="18">
        <f t="shared" si="0"/>
        <v>1817830</v>
      </c>
    </row>
    <row r="59" spans="1:14" ht="12" customHeight="1">
      <c r="A59" s="10" t="str">
        <f>'Pregnant Women Participating'!A59</f>
        <v>Chickasaw Nation, OK</v>
      </c>
      <c r="B59" s="18">
        <v>155821</v>
      </c>
      <c r="C59" s="16">
        <v>60549</v>
      </c>
      <c r="D59" s="16">
        <v>63448</v>
      </c>
      <c r="E59" s="16">
        <v>61666</v>
      </c>
      <c r="F59" s="16">
        <v>57766</v>
      </c>
      <c r="G59" s="16">
        <v>0</v>
      </c>
      <c r="H59" s="16">
        <v>129136</v>
      </c>
      <c r="I59" s="16">
        <v>61165</v>
      </c>
      <c r="J59" s="16">
        <v>71627</v>
      </c>
      <c r="K59" s="16">
        <v>73365</v>
      </c>
      <c r="L59" s="16">
        <v>68072</v>
      </c>
      <c r="M59" s="50">
        <v>71590</v>
      </c>
      <c r="N59" s="18">
        <f t="shared" si="0"/>
        <v>874205</v>
      </c>
    </row>
    <row r="60" spans="1:14" ht="12" customHeight="1">
      <c r="A60" s="10" t="str">
        <f>'Pregnant Women Participating'!A60</f>
        <v>Choctaw Nation, OK</v>
      </c>
      <c r="B60" s="18">
        <v>93282</v>
      </c>
      <c r="C60" s="16">
        <v>79119</v>
      </c>
      <c r="D60" s="16">
        <v>96822</v>
      </c>
      <c r="E60" s="16">
        <v>98490</v>
      </c>
      <c r="F60" s="16">
        <v>95647</v>
      </c>
      <c r="G60" s="16">
        <v>110786</v>
      </c>
      <c r="H60" s="16">
        <v>91192</v>
      </c>
      <c r="I60" s="16">
        <v>100439</v>
      </c>
      <c r="J60" s="16">
        <v>95479</v>
      </c>
      <c r="K60" s="16">
        <v>106863</v>
      </c>
      <c r="L60" s="16">
        <v>91675</v>
      </c>
      <c r="M60" s="50">
        <v>192547</v>
      </c>
      <c r="N60" s="18">
        <f t="shared" si="0"/>
        <v>1252341</v>
      </c>
    </row>
    <row r="61" spans="1:14" ht="12" customHeight="1">
      <c r="A61" s="10" t="str">
        <f>'Pregnant Women Participating'!A61</f>
        <v>Citizen Potawatomi Nation, OK</v>
      </c>
      <c r="B61" s="18">
        <v>22644</v>
      </c>
      <c r="C61" s="16">
        <v>16672</v>
      </c>
      <c r="D61" s="16">
        <v>19545</v>
      </c>
      <c r="E61" s="16">
        <v>15111</v>
      </c>
      <c r="F61" s="16">
        <v>21524</v>
      </c>
      <c r="G61" s="16">
        <v>14524</v>
      </c>
      <c r="H61" s="16">
        <v>19448</v>
      </c>
      <c r="I61" s="16">
        <v>17562</v>
      </c>
      <c r="J61" s="16">
        <v>24662</v>
      </c>
      <c r="K61" s="16">
        <v>18736</v>
      </c>
      <c r="L61" s="16">
        <v>23743</v>
      </c>
      <c r="M61" s="50">
        <v>24267</v>
      </c>
      <c r="N61" s="18">
        <f t="shared" si="0"/>
        <v>238438</v>
      </c>
    </row>
    <row r="62" spans="1:14" ht="12" customHeight="1">
      <c r="A62" s="10" t="str">
        <f>'Pregnant Women Participating'!A62</f>
        <v>Inter-Tribal Council, OK</v>
      </c>
      <c r="B62" s="18">
        <v>5649</v>
      </c>
      <c r="C62" s="16">
        <v>10675</v>
      </c>
      <c r="D62" s="16">
        <v>5273</v>
      </c>
      <c r="E62" s="16">
        <v>5554</v>
      </c>
      <c r="F62" s="16">
        <v>5028</v>
      </c>
      <c r="G62" s="16">
        <v>0</v>
      </c>
      <c r="H62" s="16">
        <v>6206</v>
      </c>
      <c r="I62" s="16">
        <v>9999</v>
      </c>
      <c r="J62" s="16">
        <v>5057</v>
      </c>
      <c r="K62" s="16">
        <v>6834</v>
      </c>
      <c r="L62" s="16">
        <v>5391</v>
      </c>
      <c r="M62" s="50">
        <v>6445</v>
      </c>
      <c r="N62" s="18">
        <f t="shared" si="0"/>
        <v>72111</v>
      </c>
    </row>
    <row r="63" spans="1:14" ht="12" customHeight="1">
      <c r="A63" s="10" t="str">
        <f>'Pregnant Women Participating'!A63</f>
        <v>Muscogee Creek Nation, OK</v>
      </c>
      <c r="B63" s="18">
        <v>44543</v>
      </c>
      <c r="C63" s="16">
        <v>34984</v>
      </c>
      <c r="D63" s="16">
        <v>27355</v>
      </c>
      <c r="E63" s="16">
        <v>11427</v>
      </c>
      <c r="F63" s="16">
        <v>39804</v>
      </c>
      <c r="G63" s="16">
        <v>0</v>
      </c>
      <c r="H63" s="16">
        <v>95845</v>
      </c>
      <c r="I63" s="16">
        <v>45993</v>
      </c>
      <c r="J63" s="16">
        <v>47610</v>
      </c>
      <c r="K63" s="16">
        <v>51102</v>
      </c>
      <c r="L63" s="16">
        <v>42324</v>
      </c>
      <c r="M63" s="50">
        <v>52990</v>
      </c>
      <c r="N63" s="18">
        <f t="shared" si="0"/>
        <v>493977</v>
      </c>
    </row>
    <row r="64" spans="1:14" ht="12" customHeight="1">
      <c r="A64" s="10" t="str">
        <f>'Pregnant Women Participating'!A64</f>
        <v>Osage Tribal Council, OK</v>
      </c>
      <c r="B64" s="18">
        <v>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50"/>
      <c r="N64" s="18" t="str">
        <f t="shared" si="0"/>
        <v> </v>
      </c>
    </row>
    <row r="65" spans="1:14" ht="12" customHeight="1">
      <c r="A65" s="10" t="str">
        <f>'Pregnant Women Participating'!A65</f>
        <v>Otoe-Missouria Tribe, OK</v>
      </c>
      <c r="B65" s="18">
        <v>9678</v>
      </c>
      <c r="C65" s="16">
        <v>9924</v>
      </c>
      <c r="D65" s="16">
        <v>0</v>
      </c>
      <c r="E65" s="16">
        <v>0</v>
      </c>
      <c r="F65" s="16">
        <v>8556</v>
      </c>
      <c r="G65" s="16">
        <v>9873</v>
      </c>
      <c r="H65" s="16">
        <v>21375</v>
      </c>
      <c r="I65" s="16">
        <v>9873</v>
      </c>
      <c r="J65" s="16">
        <v>6952</v>
      </c>
      <c r="K65" s="16">
        <v>11010</v>
      </c>
      <c r="L65" s="16">
        <v>8510</v>
      </c>
      <c r="M65" s="50">
        <v>9747</v>
      </c>
      <c r="N65" s="18">
        <f t="shared" si="0"/>
        <v>105498</v>
      </c>
    </row>
    <row r="66" spans="1:14" ht="12" customHeight="1">
      <c r="A66" s="10" t="str">
        <f>'Pregnant Women Participating'!A66</f>
        <v>Wichita, Caddo &amp; Delaware (WCD), OK</v>
      </c>
      <c r="B66" s="18">
        <v>69386</v>
      </c>
      <c r="C66" s="16">
        <v>56228</v>
      </c>
      <c r="D66" s="16">
        <v>66198</v>
      </c>
      <c r="E66" s="16">
        <v>57906</v>
      </c>
      <c r="F66" s="16">
        <v>55612</v>
      </c>
      <c r="G66" s="16">
        <v>80207</v>
      </c>
      <c r="H66" s="16">
        <v>64766</v>
      </c>
      <c r="I66" s="16">
        <v>71162</v>
      </c>
      <c r="J66" s="16">
        <v>74034</v>
      </c>
      <c r="K66" s="16">
        <v>77213</v>
      </c>
      <c r="L66" s="16">
        <v>66166</v>
      </c>
      <c r="M66" s="50">
        <v>77280</v>
      </c>
      <c r="N66" s="18">
        <f t="shared" si="0"/>
        <v>816158</v>
      </c>
    </row>
    <row r="67" spans="1:14" s="23" customFormat="1" ht="24.75" customHeight="1">
      <c r="A67" s="19" t="str">
        <f>'Pregnant Women Participating'!A67</f>
        <v>Southwest Region</v>
      </c>
      <c r="B67" s="21">
        <v>23297661</v>
      </c>
      <c r="C67" s="20">
        <v>27830460</v>
      </c>
      <c r="D67" s="20">
        <v>43103094</v>
      </c>
      <c r="E67" s="20">
        <v>26630125</v>
      </c>
      <c r="F67" s="20">
        <v>26476705</v>
      </c>
      <c r="G67" s="20">
        <v>29272986</v>
      </c>
      <c r="H67" s="20">
        <v>25531908</v>
      </c>
      <c r="I67" s="20">
        <v>27516887</v>
      </c>
      <c r="J67" s="20">
        <v>26887453</v>
      </c>
      <c r="K67" s="20">
        <v>28011445</v>
      </c>
      <c r="L67" s="20">
        <v>44351948</v>
      </c>
      <c r="M67" s="49">
        <v>24520676</v>
      </c>
      <c r="N67" s="21">
        <f t="shared" si="0"/>
        <v>353431348</v>
      </c>
    </row>
    <row r="68" spans="1:14" ht="12" customHeight="1">
      <c r="A68" s="10" t="str">
        <f>'Pregnant Women Participating'!A68</f>
        <v>Colorado</v>
      </c>
      <c r="B68" s="18">
        <v>1550872</v>
      </c>
      <c r="C68" s="16">
        <v>1497267</v>
      </c>
      <c r="D68" s="16">
        <v>1582115</v>
      </c>
      <c r="E68" s="16">
        <v>1553884</v>
      </c>
      <c r="F68" s="16">
        <v>1539084</v>
      </c>
      <c r="G68" s="16">
        <v>1704452</v>
      </c>
      <c r="H68" s="16">
        <v>1636462</v>
      </c>
      <c r="I68" s="16">
        <v>1659379</v>
      </c>
      <c r="J68" s="16">
        <v>1657270</v>
      </c>
      <c r="K68" s="16">
        <v>0</v>
      </c>
      <c r="L68" s="16">
        <v>1645613</v>
      </c>
      <c r="M68" s="50">
        <v>3249924</v>
      </c>
      <c r="N68" s="18">
        <f t="shared" si="0"/>
        <v>19276322</v>
      </c>
    </row>
    <row r="69" spans="1:14" ht="12" customHeight="1">
      <c r="A69" s="10" t="str">
        <f>'Pregnant Women Participating'!A69</f>
        <v>Iowa</v>
      </c>
      <c r="B69" s="18">
        <v>1258448</v>
      </c>
      <c r="C69" s="16">
        <v>1219309</v>
      </c>
      <c r="D69" s="16">
        <v>1541375</v>
      </c>
      <c r="E69" s="16">
        <v>1369391</v>
      </c>
      <c r="F69" s="16">
        <v>1360782</v>
      </c>
      <c r="G69" s="16">
        <v>1186024</v>
      </c>
      <c r="H69" s="16">
        <v>1250708</v>
      </c>
      <c r="I69" s="16">
        <v>1387803</v>
      </c>
      <c r="J69" s="16">
        <v>1440356</v>
      </c>
      <c r="K69" s="16">
        <v>1418673</v>
      </c>
      <c r="L69" s="16">
        <v>1291456</v>
      </c>
      <c r="M69" s="50">
        <v>2825467</v>
      </c>
      <c r="N69" s="18">
        <f t="shared" si="0"/>
        <v>17549792</v>
      </c>
    </row>
    <row r="70" spans="1:14" ht="12" customHeight="1">
      <c r="A70" s="10" t="str">
        <f>'Pregnant Women Participating'!A70</f>
        <v>Kansas</v>
      </c>
      <c r="B70" s="18">
        <v>0</v>
      </c>
      <c r="C70" s="16">
        <v>2613311</v>
      </c>
      <c r="D70" s="16">
        <v>1564577</v>
      </c>
      <c r="E70" s="16">
        <v>1313001</v>
      </c>
      <c r="F70" s="16">
        <v>1343416</v>
      </c>
      <c r="G70" s="16">
        <v>1582555</v>
      </c>
      <c r="H70" s="16">
        <v>1242070</v>
      </c>
      <c r="I70" s="16">
        <v>1419026</v>
      </c>
      <c r="J70" s="16">
        <v>1391416</v>
      </c>
      <c r="K70" s="16">
        <v>1508047</v>
      </c>
      <c r="L70" s="16">
        <v>1260232</v>
      </c>
      <c r="M70" s="50">
        <v>2732498</v>
      </c>
      <c r="N70" s="18">
        <f t="shared" si="0"/>
        <v>17970149</v>
      </c>
    </row>
    <row r="71" spans="1:14" ht="12" customHeight="1">
      <c r="A71" s="10" t="str">
        <f>'Pregnant Women Participating'!A71</f>
        <v>Missouri</v>
      </c>
      <c r="B71" s="18">
        <v>6078549</v>
      </c>
      <c r="C71" s="16">
        <v>2638425</v>
      </c>
      <c r="D71" s="16">
        <v>3170506</v>
      </c>
      <c r="E71" s="16">
        <v>2893694</v>
      </c>
      <c r="F71" s="16">
        <v>2826865</v>
      </c>
      <c r="G71" s="16">
        <v>3237963</v>
      </c>
      <c r="H71" s="16">
        <v>2614697</v>
      </c>
      <c r="I71" s="16">
        <v>2919884</v>
      </c>
      <c r="J71" s="16">
        <v>2967198</v>
      </c>
      <c r="K71" s="16">
        <v>3052463</v>
      </c>
      <c r="L71" s="16">
        <v>2669119</v>
      </c>
      <c r="M71" s="50">
        <v>0</v>
      </c>
      <c r="N71" s="18">
        <f t="shared" si="0"/>
        <v>35069363</v>
      </c>
    </row>
    <row r="72" spans="1:14" ht="12" customHeight="1">
      <c r="A72" s="10" t="str">
        <f>'Pregnant Women Participating'!A72</f>
        <v>Montana</v>
      </c>
      <c r="B72" s="18">
        <v>0</v>
      </c>
      <c r="C72" s="16">
        <v>308843</v>
      </c>
      <c r="D72" s="16">
        <v>663024</v>
      </c>
      <c r="E72" s="16">
        <v>329609</v>
      </c>
      <c r="F72" s="16">
        <v>318481</v>
      </c>
      <c r="G72" s="16">
        <v>351229</v>
      </c>
      <c r="H72" s="16">
        <v>302474</v>
      </c>
      <c r="I72" s="16">
        <v>337359</v>
      </c>
      <c r="J72" s="16">
        <v>347395</v>
      </c>
      <c r="K72" s="16">
        <v>333105</v>
      </c>
      <c r="L72" s="16">
        <v>335790</v>
      </c>
      <c r="M72" s="50">
        <v>324121</v>
      </c>
      <c r="N72" s="18">
        <f t="shared" si="0"/>
        <v>3951430</v>
      </c>
    </row>
    <row r="73" spans="1:14" ht="12" customHeight="1">
      <c r="A73" s="10" t="str">
        <f>'Pregnant Women Participating'!A73</f>
        <v>Nebraska</v>
      </c>
      <c r="B73" s="18">
        <v>714941</v>
      </c>
      <c r="C73" s="16">
        <v>646773</v>
      </c>
      <c r="D73" s="16">
        <v>780273</v>
      </c>
      <c r="E73" s="16">
        <v>686339</v>
      </c>
      <c r="F73" s="16">
        <v>682649</v>
      </c>
      <c r="G73" s="16">
        <v>770092</v>
      </c>
      <c r="H73" s="16">
        <v>635230</v>
      </c>
      <c r="I73" s="16">
        <v>712377</v>
      </c>
      <c r="J73" s="16">
        <v>736773</v>
      </c>
      <c r="K73" s="16">
        <v>708868</v>
      </c>
      <c r="L73" s="16">
        <v>657387</v>
      </c>
      <c r="M73" s="50">
        <v>790436</v>
      </c>
      <c r="N73" s="18">
        <f t="shared" si="0"/>
        <v>8522138</v>
      </c>
    </row>
    <row r="74" spans="1:14" ht="12" customHeight="1">
      <c r="A74" s="10" t="str">
        <f>'Pregnant Women Participating'!A74</f>
        <v>North Dakota</v>
      </c>
      <c r="B74" s="18">
        <v>166268</v>
      </c>
      <c r="C74" s="16">
        <v>162292</v>
      </c>
      <c r="D74" s="16">
        <v>168007</v>
      </c>
      <c r="E74" s="16">
        <v>167898</v>
      </c>
      <c r="F74" s="16">
        <v>168673</v>
      </c>
      <c r="G74" s="16">
        <v>0</v>
      </c>
      <c r="H74" s="16">
        <v>189837</v>
      </c>
      <c r="I74" s="16">
        <v>185208</v>
      </c>
      <c r="J74" s="16">
        <v>351784</v>
      </c>
      <c r="K74" s="16">
        <v>180919</v>
      </c>
      <c r="L74" s="16">
        <v>150919</v>
      </c>
      <c r="M74" s="50">
        <v>185643</v>
      </c>
      <c r="N74" s="18">
        <f t="shared" si="0"/>
        <v>2077448</v>
      </c>
    </row>
    <row r="75" spans="1:14" ht="12" customHeight="1">
      <c r="A75" s="10" t="str">
        <f>'Pregnant Women Participating'!A75</f>
        <v>South Dakota</v>
      </c>
      <c r="B75" s="18">
        <v>325885</v>
      </c>
      <c r="C75" s="16">
        <v>301308</v>
      </c>
      <c r="D75" s="16">
        <v>333293</v>
      </c>
      <c r="E75" s="16">
        <v>312067</v>
      </c>
      <c r="F75" s="16">
        <v>302952</v>
      </c>
      <c r="G75" s="16">
        <v>330180</v>
      </c>
      <c r="H75" s="16">
        <v>300076</v>
      </c>
      <c r="I75" s="16">
        <v>0</v>
      </c>
      <c r="J75" s="16">
        <v>511504</v>
      </c>
      <c r="K75" s="16">
        <v>327036</v>
      </c>
      <c r="L75" s="16">
        <v>393504</v>
      </c>
      <c r="M75" s="50">
        <v>342096</v>
      </c>
      <c r="N75" s="18">
        <f t="shared" si="0"/>
        <v>3779901</v>
      </c>
    </row>
    <row r="76" spans="1:14" ht="12" customHeight="1">
      <c r="A76" s="10" t="str">
        <f>'Pregnant Women Participating'!A76</f>
        <v>Utah</v>
      </c>
      <c r="B76" s="18">
        <v>833246</v>
      </c>
      <c r="C76" s="16">
        <v>900276</v>
      </c>
      <c r="D76" s="16">
        <v>893392</v>
      </c>
      <c r="E76" s="16">
        <v>953295</v>
      </c>
      <c r="F76" s="16">
        <v>948309</v>
      </c>
      <c r="G76" s="16">
        <v>978749</v>
      </c>
      <c r="H76" s="16">
        <v>937628</v>
      </c>
      <c r="I76" s="16">
        <v>947941</v>
      </c>
      <c r="J76" s="16">
        <v>942902</v>
      </c>
      <c r="K76" s="16">
        <v>956868</v>
      </c>
      <c r="L76" s="16">
        <v>902480</v>
      </c>
      <c r="M76" s="50">
        <v>970690</v>
      </c>
      <c r="N76" s="18">
        <f t="shared" si="0"/>
        <v>11165776</v>
      </c>
    </row>
    <row r="77" spans="1:14" ht="12" customHeight="1">
      <c r="A77" s="10" t="str">
        <f>'Pregnant Women Participating'!A77</f>
        <v>Wyoming</v>
      </c>
      <c r="B77" s="18">
        <v>349396</v>
      </c>
      <c r="C77" s="16">
        <v>181141</v>
      </c>
      <c r="D77" s="16">
        <v>0</v>
      </c>
      <c r="E77" s="16">
        <v>0</v>
      </c>
      <c r="F77" s="16">
        <v>162594</v>
      </c>
      <c r="G77" s="16">
        <v>190257</v>
      </c>
      <c r="H77" s="16">
        <v>556705</v>
      </c>
      <c r="I77" s="16">
        <v>0</v>
      </c>
      <c r="J77" s="16">
        <v>369046</v>
      </c>
      <c r="K77" s="16">
        <v>185036</v>
      </c>
      <c r="L77" s="16">
        <v>186187</v>
      </c>
      <c r="M77" s="50">
        <v>196213</v>
      </c>
      <c r="N77" s="18">
        <f t="shared" si="0"/>
        <v>2376575</v>
      </c>
    </row>
    <row r="78" spans="1:14" ht="12" customHeight="1">
      <c r="A78" s="10" t="str">
        <f>'Pregnant Women Participating'!A78</f>
        <v>Ute Mountain Ute Tribe, CO</v>
      </c>
      <c r="B78" s="1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50"/>
      <c r="N78" s="18" t="str">
        <f t="shared" si="0"/>
        <v> </v>
      </c>
    </row>
    <row r="79" spans="1:14" ht="12" customHeight="1">
      <c r="A79" s="10" t="str">
        <f>'Pregnant Women Participating'!A79</f>
        <v>Omaha Sioux, NE</v>
      </c>
      <c r="B79" s="18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50">
        <v>0</v>
      </c>
      <c r="N79" s="18" t="str">
        <f t="shared" si="0"/>
        <v> </v>
      </c>
    </row>
    <row r="80" spans="1:14" ht="12" customHeight="1">
      <c r="A80" s="10" t="str">
        <f>'Pregnant Women Participating'!A80</f>
        <v>Santee Sioux, NE</v>
      </c>
      <c r="B80" s="18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50">
        <v>0</v>
      </c>
      <c r="N80" s="18" t="str">
        <f t="shared" si="0"/>
        <v> </v>
      </c>
    </row>
    <row r="81" spans="1:14" ht="12" customHeight="1">
      <c r="A81" s="10" t="str">
        <f>'Pregnant Women Participating'!A81</f>
        <v>Winnebago Tribe, NE</v>
      </c>
      <c r="B81" s="18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50"/>
      <c r="N81" s="18" t="str">
        <f t="shared" si="0"/>
        <v> </v>
      </c>
    </row>
    <row r="82" spans="1:14" ht="12" customHeight="1">
      <c r="A82" s="10" t="str">
        <f>'Pregnant Women Participating'!A82</f>
        <v>Standing Rock Sioux Tribe, ND</v>
      </c>
      <c r="B82" s="18">
        <v>5822</v>
      </c>
      <c r="C82" s="16">
        <v>6652</v>
      </c>
      <c r="D82" s="16">
        <v>6326</v>
      </c>
      <c r="E82" s="16">
        <v>7401</v>
      </c>
      <c r="F82" s="16">
        <v>6386</v>
      </c>
      <c r="G82" s="16">
        <v>8146</v>
      </c>
      <c r="H82" s="16">
        <v>8523</v>
      </c>
      <c r="I82" s="16">
        <v>5240</v>
      </c>
      <c r="J82" s="16">
        <v>6558</v>
      </c>
      <c r="K82" s="16">
        <v>11871</v>
      </c>
      <c r="L82" s="16">
        <v>14643</v>
      </c>
      <c r="M82" s="50">
        <v>7170</v>
      </c>
      <c r="N82" s="18">
        <f t="shared" si="0"/>
        <v>94738</v>
      </c>
    </row>
    <row r="83" spans="1:14" ht="12" customHeight="1">
      <c r="A83" s="10" t="str">
        <f>'Pregnant Women Participating'!A83</f>
        <v>Three Affiliated Tribes, ND</v>
      </c>
      <c r="B83" s="18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50">
        <v>0</v>
      </c>
      <c r="N83" s="18" t="str">
        <f t="shared" si="0"/>
        <v> </v>
      </c>
    </row>
    <row r="84" spans="1:14" ht="12" customHeight="1">
      <c r="A84" s="10" t="str">
        <f>'Pregnant Women Participating'!A84</f>
        <v>Cheyenne River Sioux, SD</v>
      </c>
      <c r="B84" s="18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15670</v>
      </c>
      <c r="M84" s="50">
        <v>3916</v>
      </c>
      <c r="N84" s="18">
        <f t="shared" si="0"/>
        <v>19586</v>
      </c>
    </row>
    <row r="85" spans="1:14" ht="12" customHeight="1">
      <c r="A85" s="10" t="str">
        <f>'Pregnant Women Participating'!A85</f>
        <v>Rosebud Sioux, SD</v>
      </c>
      <c r="B85" s="18">
        <v>14251</v>
      </c>
      <c r="C85" s="16">
        <v>10792</v>
      </c>
      <c r="D85" s="16">
        <v>10374</v>
      </c>
      <c r="E85" s="16">
        <v>19916</v>
      </c>
      <c r="F85" s="16">
        <v>13085</v>
      </c>
      <c r="G85" s="16">
        <v>13860</v>
      </c>
      <c r="H85" s="16">
        <v>18056</v>
      </c>
      <c r="I85" s="16">
        <v>8195</v>
      </c>
      <c r="J85" s="16">
        <v>4601</v>
      </c>
      <c r="K85" s="16">
        <v>21736</v>
      </c>
      <c r="L85" s="16">
        <v>15737</v>
      </c>
      <c r="M85" s="50">
        <v>14591</v>
      </c>
      <c r="N85" s="18">
        <f t="shared" si="0"/>
        <v>165194</v>
      </c>
    </row>
    <row r="86" spans="1:14" ht="12" customHeight="1">
      <c r="A86" s="10" t="str">
        <f>'Pregnant Women Participating'!A86</f>
        <v>Northern Arapahoe, WY</v>
      </c>
      <c r="B86" s="18">
        <v>0</v>
      </c>
      <c r="C86" s="16">
        <v>0</v>
      </c>
      <c r="D86" s="16">
        <v>0</v>
      </c>
      <c r="E86" s="16">
        <v>0</v>
      </c>
      <c r="F86" s="16"/>
      <c r="G86" s="16"/>
      <c r="H86" s="16"/>
      <c r="I86" s="16"/>
      <c r="J86" s="16"/>
      <c r="K86" s="16"/>
      <c r="L86" s="16"/>
      <c r="M86" s="50"/>
      <c r="N86" s="18" t="str">
        <f t="shared" si="0"/>
        <v> </v>
      </c>
    </row>
    <row r="87" spans="1:14" ht="12" customHeight="1">
      <c r="A87" s="10" t="str">
        <f>'Pregnant Women Participating'!A87</f>
        <v>Shoshone Tribe, WY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50"/>
      <c r="N87" s="18" t="str">
        <f t="shared" si="0"/>
        <v> </v>
      </c>
    </row>
    <row r="88" spans="1:14" s="23" customFormat="1" ht="24.75" customHeight="1">
      <c r="A88" s="19" t="str">
        <f>'Pregnant Women Participating'!A88</f>
        <v>Mountain Plains</v>
      </c>
      <c r="B88" s="21">
        <v>11297678</v>
      </c>
      <c r="C88" s="20">
        <v>10486389</v>
      </c>
      <c r="D88" s="20">
        <v>10713262</v>
      </c>
      <c r="E88" s="20">
        <v>9606495</v>
      </c>
      <c r="F88" s="20">
        <v>9673276</v>
      </c>
      <c r="G88" s="20">
        <v>10353507</v>
      </c>
      <c r="H88" s="20">
        <v>9692466</v>
      </c>
      <c r="I88" s="20">
        <v>9582412</v>
      </c>
      <c r="J88" s="20">
        <v>10726803</v>
      </c>
      <c r="K88" s="20">
        <v>8704622</v>
      </c>
      <c r="L88" s="20">
        <v>9538737</v>
      </c>
      <c r="M88" s="49">
        <v>11642765</v>
      </c>
      <c r="N88" s="21">
        <f t="shared" si="0"/>
        <v>122018412</v>
      </c>
    </row>
    <row r="89" spans="1:14" ht="12" customHeight="1">
      <c r="A89" s="11" t="str">
        <f>'Pregnant Women Participating'!A89</f>
        <v>Alaska</v>
      </c>
      <c r="B89" s="18">
        <v>324185</v>
      </c>
      <c r="C89" s="16">
        <v>356830</v>
      </c>
      <c r="D89" s="16">
        <v>350630</v>
      </c>
      <c r="E89" s="16">
        <v>696095</v>
      </c>
      <c r="F89" s="16">
        <v>0</v>
      </c>
      <c r="G89" s="16">
        <v>0</v>
      </c>
      <c r="H89" s="16">
        <v>656320</v>
      </c>
      <c r="I89" s="16"/>
      <c r="J89" s="16">
        <v>606899</v>
      </c>
      <c r="K89" s="16">
        <v>334834</v>
      </c>
      <c r="L89" s="16">
        <v>337845</v>
      </c>
      <c r="M89" s="50">
        <v>578878</v>
      </c>
      <c r="N89" s="18">
        <f t="shared" si="0"/>
        <v>4242516</v>
      </c>
    </row>
    <row r="90" spans="1:14" ht="12" customHeight="1">
      <c r="A90" s="11" t="str">
        <f>'Pregnant Women Participating'!A90</f>
        <v>American Samoa</v>
      </c>
      <c r="B90" s="18">
        <v>72438</v>
      </c>
      <c r="C90" s="16">
        <v>75310</v>
      </c>
      <c r="D90" s="16">
        <v>85099</v>
      </c>
      <c r="E90" s="16">
        <v>78076</v>
      </c>
      <c r="F90" s="16">
        <v>73810</v>
      </c>
      <c r="G90" s="16">
        <v>84374</v>
      </c>
      <c r="H90" s="16">
        <v>64721</v>
      </c>
      <c r="I90" s="16">
        <v>84267</v>
      </c>
      <c r="J90" s="16">
        <v>91701</v>
      </c>
      <c r="K90" s="16">
        <v>84069</v>
      </c>
      <c r="L90" s="16">
        <v>74967</v>
      </c>
      <c r="M90" s="50">
        <v>88133</v>
      </c>
      <c r="N90" s="18">
        <f t="shared" si="0"/>
        <v>956965</v>
      </c>
    </row>
    <row r="91" spans="1:14" ht="12" customHeight="1">
      <c r="A91" s="11" t="str">
        <f>'Pregnant Women Participating'!A91</f>
        <v>Arizona</v>
      </c>
      <c r="B91" s="18">
        <v>3176002</v>
      </c>
      <c r="C91" s="16">
        <v>3109415</v>
      </c>
      <c r="D91" s="16">
        <v>3709129</v>
      </c>
      <c r="E91" s="16">
        <v>3417062</v>
      </c>
      <c r="F91" s="16">
        <v>3340377</v>
      </c>
      <c r="G91" s="16">
        <v>3815728</v>
      </c>
      <c r="H91" s="16">
        <v>3235831</v>
      </c>
      <c r="I91" s="16">
        <v>3414413</v>
      </c>
      <c r="J91" s="16">
        <v>3670009</v>
      </c>
      <c r="K91" s="16">
        <v>3604055</v>
      </c>
      <c r="L91" s="16">
        <v>3036313</v>
      </c>
      <c r="M91" s="50">
        <v>3943681</v>
      </c>
      <c r="N91" s="18">
        <f t="shared" si="0"/>
        <v>41472015</v>
      </c>
    </row>
    <row r="92" spans="1:14" ht="12" customHeight="1">
      <c r="A92" s="11" t="str">
        <f>'Pregnant Women Participating'!A92</f>
        <v>California</v>
      </c>
      <c r="B92" s="18">
        <v>20519196</v>
      </c>
      <c r="C92" s="16">
        <v>18901956</v>
      </c>
      <c r="D92" s="16">
        <v>21524813</v>
      </c>
      <c r="E92" s="16">
        <v>19868040</v>
      </c>
      <c r="F92" s="16">
        <v>19696405</v>
      </c>
      <c r="G92" s="16">
        <v>22042499</v>
      </c>
      <c r="H92" s="16">
        <v>18810410</v>
      </c>
      <c r="I92" s="16">
        <v>19837831</v>
      </c>
      <c r="J92" s="16">
        <v>20762578</v>
      </c>
      <c r="K92" s="16">
        <v>20810409</v>
      </c>
      <c r="L92" s="16">
        <v>19302377</v>
      </c>
      <c r="M92" s="50">
        <v>21328031</v>
      </c>
      <c r="N92" s="18">
        <f t="shared" si="0"/>
        <v>243404545</v>
      </c>
    </row>
    <row r="93" spans="1:14" ht="12" customHeight="1">
      <c r="A93" s="11" t="str">
        <f>'Pregnant Women Participating'!A93</f>
        <v>Guam</v>
      </c>
      <c r="B93" s="18">
        <v>139189</v>
      </c>
      <c r="C93" s="16">
        <v>134043</v>
      </c>
      <c r="D93" s="16">
        <v>169893</v>
      </c>
      <c r="E93" s="16">
        <v>152553</v>
      </c>
      <c r="F93" s="16">
        <v>154725</v>
      </c>
      <c r="G93" s="16">
        <v>175128</v>
      </c>
      <c r="H93" s="16">
        <v>152205</v>
      </c>
      <c r="I93" s="16">
        <v>166175</v>
      </c>
      <c r="J93" s="16">
        <v>173419</v>
      </c>
      <c r="K93" s="16">
        <v>177564</v>
      </c>
      <c r="L93" s="16">
        <v>147199</v>
      </c>
      <c r="M93" s="50">
        <v>172899</v>
      </c>
      <c r="N93" s="18">
        <f t="shared" si="0"/>
        <v>1914992</v>
      </c>
    </row>
    <row r="94" spans="1:14" ht="12" customHeight="1">
      <c r="A94" s="11" t="str">
        <f>'Pregnant Women Participating'!A94</f>
        <v>Hawaii</v>
      </c>
      <c r="B94" s="18">
        <v>560776</v>
      </c>
      <c r="C94" s="16">
        <v>510033</v>
      </c>
      <c r="D94" s="16">
        <v>694139</v>
      </c>
      <c r="E94" s="16">
        <v>596098</v>
      </c>
      <c r="F94" s="16">
        <v>590108</v>
      </c>
      <c r="G94" s="16">
        <v>676110</v>
      </c>
      <c r="H94" s="16">
        <v>553670</v>
      </c>
      <c r="I94" s="16">
        <v>622505</v>
      </c>
      <c r="J94" s="16">
        <v>643332</v>
      </c>
      <c r="K94" s="16">
        <v>638338</v>
      </c>
      <c r="L94" s="16">
        <v>1208916</v>
      </c>
      <c r="M94" s="50">
        <v>605537</v>
      </c>
      <c r="N94" s="18">
        <f t="shared" si="0"/>
        <v>7899562</v>
      </c>
    </row>
    <row r="95" spans="1:14" ht="12" customHeight="1">
      <c r="A95" s="11" t="str">
        <f>'Pregnant Women Participating'!A95</f>
        <v>Idaho</v>
      </c>
      <c r="B95" s="18">
        <v>632857</v>
      </c>
      <c r="C95" s="16">
        <v>656620</v>
      </c>
      <c r="D95" s="16">
        <v>719350</v>
      </c>
      <c r="E95" s="16">
        <v>698841</v>
      </c>
      <c r="F95" s="16">
        <v>703477</v>
      </c>
      <c r="G95" s="16">
        <v>711121</v>
      </c>
      <c r="H95" s="16">
        <v>699659</v>
      </c>
      <c r="I95" s="16">
        <v>682281</v>
      </c>
      <c r="J95" s="16">
        <v>694077</v>
      </c>
      <c r="K95" s="16">
        <v>677498</v>
      </c>
      <c r="L95" s="16">
        <v>661948</v>
      </c>
      <c r="M95" s="50">
        <v>685111</v>
      </c>
      <c r="N95" s="18">
        <f t="shared" si="0"/>
        <v>8222840</v>
      </c>
    </row>
    <row r="96" spans="1:14" ht="12" customHeight="1">
      <c r="A96" s="11" t="str">
        <f>'Pregnant Women Participating'!A96</f>
        <v>Nevada</v>
      </c>
      <c r="B96" s="18">
        <v>1272520</v>
      </c>
      <c r="C96" s="16">
        <v>1313105</v>
      </c>
      <c r="D96" s="16">
        <v>1450376</v>
      </c>
      <c r="E96" s="16">
        <v>1378219</v>
      </c>
      <c r="F96" s="16">
        <v>1455707</v>
      </c>
      <c r="G96" s="16">
        <v>1456512</v>
      </c>
      <c r="H96" s="16">
        <v>1293130</v>
      </c>
      <c r="I96" s="16">
        <v>1530310</v>
      </c>
      <c r="J96" s="16">
        <v>1411018</v>
      </c>
      <c r="K96" s="16">
        <v>1467616</v>
      </c>
      <c r="L96" s="16">
        <v>1389814</v>
      </c>
      <c r="M96" s="50">
        <v>1474536</v>
      </c>
      <c r="N96" s="18">
        <f t="shared" si="0"/>
        <v>16892863</v>
      </c>
    </row>
    <row r="97" spans="1:14" ht="12" customHeight="1">
      <c r="A97" s="11" t="str">
        <f>'Pregnant Women Participating'!A97</f>
        <v>Oregon</v>
      </c>
      <c r="B97" s="18">
        <v>1293801</v>
      </c>
      <c r="C97" s="16">
        <v>0</v>
      </c>
      <c r="D97" s="16">
        <v>2737366</v>
      </c>
      <c r="E97" s="16">
        <v>1496997</v>
      </c>
      <c r="F97" s="16">
        <v>1459321</v>
      </c>
      <c r="G97" s="16">
        <v>1519184</v>
      </c>
      <c r="H97" s="16">
        <v>87804</v>
      </c>
      <c r="I97" s="16">
        <v>2775874</v>
      </c>
      <c r="J97" s="16">
        <v>1422205</v>
      </c>
      <c r="K97" s="16">
        <v>1486043</v>
      </c>
      <c r="L97" s="16">
        <v>1404405</v>
      </c>
      <c r="M97" s="50">
        <v>1379855</v>
      </c>
      <c r="N97" s="18">
        <f t="shared" si="0"/>
        <v>17062855</v>
      </c>
    </row>
    <row r="98" spans="1:14" ht="12" customHeight="1">
      <c r="A98" s="11" t="str">
        <f>'Pregnant Women Participating'!A98</f>
        <v>Washington</v>
      </c>
      <c r="B98" s="18">
        <v>2480612</v>
      </c>
      <c r="C98" s="16">
        <v>2310996</v>
      </c>
      <c r="D98" s="16">
        <v>2800505</v>
      </c>
      <c r="E98" s="16">
        <v>2616912</v>
      </c>
      <c r="F98" s="16">
        <v>2558447</v>
      </c>
      <c r="G98" s="16">
        <v>2918220</v>
      </c>
      <c r="H98" s="16">
        <v>2388282</v>
      </c>
      <c r="I98" s="16">
        <v>2653207</v>
      </c>
      <c r="J98" s="16">
        <v>2631177</v>
      </c>
      <c r="K98" s="16">
        <v>2740958</v>
      </c>
      <c r="L98" s="16">
        <v>2395031</v>
      </c>
      <c r="M98" s="50">
        <v>2689209</v>
      </c>
      <c r="N98" s="18">
        <f t="shared" si="0"/>
        <v>31183556</v>
      </c>
    </row>
    <row r="99" spans="1:14" ht="12" customHeight="1">
      <c r="A99" s="11" t="str">
        <f>'Pregnant Women Participating'!A99</f>
        <v>Northern Marianas</v>
      </c>
      <c r="B99" s="18">
        <v>51303</v>
      </c>
      <c r="C99" s="16">
        <v>49193</v>
      </c>
      <c r="D99" s="16">
        <v>70485</v>
      </c>
      <c r="E99" s="16">
        <v>58417</v>
      </c>
      <c r="F99" s="16">
        <v>55925</v>
      </c>
      <c r="G99" s="16">
        <v>67689</v>
      </c>
      <c r="H99" s="16">
        <v>1811</v>
      </c>
      <c r="I99" s="16">
        <v>107293</v>
      </c>
      <c r="J99" s="16">
        <v>62803</v>
      </c>
      <c r="K99" s="16">
        <v>58491</v>
      </c>
      <c r="L99" s="16">
        <v>866</v>
      </c>
      <c r="M99" s="50">
        <v>114614</v>
      </c>
      <c r="N99" s="18">
        <f t="shared" si="0"/>
        <v>698890</v>
      </c>
    </row>
    <row r="100" spans="1:14" ht="12" customHeight="1">
      <c r="A100" s="11" t="str">
        <f>'Pregnant Women Participating'!A100</f>
        <v>Inter-Tribal Council, AZ</v>
      </c>
      <c r="B100" s="18">
        <v>191870</v>
      </c>
      <c r="C100" s="16">
        <v>179274</v>
      </c>
      <c r="D100" s="16">
        <v>215862</v>
      </c>
      <c r="E100" s="16">
        <v>205018</v>
      </c>
      <c r="F100" s="16">
        <v>203464</v>
      </c>
      <c r="G100" s="16">
        <v>224844</v>
      </c>
      <c r="H100" s="16">
        <v>12048</v>
      </c>
      <c r="I100" s="16">
        <v>377590</v>
      </c>
      <c r="J100" s="16">
        <v>206031</v>
      </c>
      <c r="K100" s="16">
        <v>195600</v>
      </c>
      <c r="L100" s="16">
        <v>383845</v>
      </c>
      <c r="M100" s="50">
        <v>14348</v>
      </c>
      <c r="N100" s="18">
        <f t="shared" si="0"/>
        <v>2409794</v>
      </c>
    </row>
    <row r="101" spans="1:14" ht="12" customHeight="1">
      <c r="A101" s="11" t="str">
        <f>'Pregnant Women Participating'!A101</f>
        <v>Navajo Nation, AZ</v>
      </c>
      <c r="B101" s="18"/>
      <c r="C101" s="16">
        <v>139309</v>
      </c>
      <c r="D101" s="16">
        <v>134964</v>
      </c>
      <c r="E101" s="16">
        <v>316073</v>
      </c>
      <c r="F101" s="16">
        <v>4008</v>
      </c>
      <c r="G101" s="16">
        <v>311010</v>
      </c>
      <c r="H101" s="16"/>
      <c r="I101" s="16"/>
      <c r="J101" s="16">
        <v>450524</v>
      </c>
      <c r="K101" s="16">
        <v>159537</v>
      </c>
      <c r="L101" s="16">
        <v>135243</v>
      </c>
      <c r="M101" s="50">
        <v>159244</v>
      </c>
      <c r="N101" s="18">
        <f t="shared" si="0"/>
        <v>1809912</v>
      </c>
    </row>
    <row r="102" spans="1:14" ht="12" customHeight="1">
      <c r="A102" s="11" t="str">
        <f>'Pregnant Women Participating'!A102</f>
        <v>Inter-Tribal Council, NV</v>
      </c>
      <c r="B102" s="18">
        <v>16757</v>
      </c>
      <c r="C102" s="16">
        <v>16767</v>
      </c>
      <c r="D102" s="16">
        <v>17024</v>
      </c>
      <c r="E102" s="16">
        <v>17271</v>
      </c>
      <c r="F102" s="16">
        <v>18385</v>
      </c>
      <c r="G102" s="16">
        <v>16505</v>
      </c>
      <c r="H102" s="16">
        <v>17438</v>
      </c>
      <c r="I102" s="16">
        <v>18720</v>
      </c>
      <c r="J102" s="16">
        <v>19144</v>
      </c>
      <c r="K102" s="16">
        <v>18971</v>
      </c>
      <c r="L102" s="16">
        <v>9723</v>
      </c>
      <c r="M102" s="50">
        <v>38057</v>
      </c>
      <c r="N102" s="18">
        <f t="shared" si="0"/>
        <v>224762</v>
      </c>
    </row>
    <row r="103" spans="1:14" s="23" customFormat="1" ht="24.75" customHeight="1">
      <c r="A103" s="19" t="str">
        <f>'Pregnant Women Participating'!A103</f>
        <v>Western Region</v>
      </c>
      <c r="B103" s="21">
        <v>30731506</v>
      </c>
      <c r="C103" s="20">
        <v>27752851</v>
      </c>
      <c r="D103" s="20">
        <v>34679635</v>
      </c>
      <c r="E103" s="20">
        <v>31595672</v>
      </c>
      <c r="F103" s="20">
        <v>30314159</v>
      </c>
      <c r="G103" s="20">
        <v>34018924</v>
      </c>
      <c r="H103" s="20">
        <v>27973329</v>
      </c>
      <c r="I103" s="20">
        <v>32270466</v>
      </c>
      <c r="J103" s="20">
        <v>32844917</v>
      </c>
      <c r="K103" s="20">
        <v>32453983</v>
      </c>
      <c r="L103" s="20">
        <v>30488492</v>
      </c>
      <c r="M103" s="49">
        <v>33272133</v>
      </c>
      <c r="N103" s="21">
        <f t="shared" si="0"/>
        <v>378396067</v>
      </c>
    </row>
    <row r="104" spans="1:14" s="37" customFormat="1" ht="16.5" customHeight="1" thickBot="1">
      <c r="A104" s="34" t="str">
        <f>'Pregnant Women Participating'!A104</f>
        <v>TOTAL</v>
      </c>
      <c r="B104" s="35">
        <v>149363440</v>
      </c>
      <c r="C104" s="36">
        <v>150072711</v>
      </c>
      <c r="D104" s="36">
        <v>167399844</v>
      </c>
      <c r="E104" s="36">
        <v>160237263</v>
      </c>
      <c r="F104" s="36">
        <v>151505123</v>
      </c>
      <c r="G104" s="36">
        <v>162682787</v>
      </c>
      <c r="H104" s="36">
        <v>137470578</v>
      </c>
      <c r="I104" s="36">
        <v>161666847</v>
      </c>
      <c r="J104" s="36">
        <v>150345645</v>
      </c>
      <c r="K104" s="36">
        <v>162298923</v>
      </c>
      <c r="L104" s="36">
        <v>164169249</v>
      </c>
      <c r="M104" s="52">
        <v>159405686</v>
      </c>
      <c r="N104" s="35">
        <f t="shared" si="0"/>
        <v>1876618096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'Pregnant Women Participating'!A2</f>
        <v>FISCAL YEAR 2013</v>
      </c>
      <c r="B2" s="2"/>
    </row>
    <row r="3" spans="1:2" ht="12" customHeight="1">
      <c r="A3" s="1" t="str">
        <f>'Pregnant Women Participating'!A3</f>
        <v>Data as of December 07, 2018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141</v>
      </c>
    </row>
    <row r="6" spans="1:2" s="7" customFormat="1" ht="12" customHeight="1">
      <c r="A6" s="10" t="str">
        <f>'Pregnant Women Participating'!A6</f>
        <v>Connecticut</v>
      </c>
      <c r="B6" s="16">
        <v>12113786</v>
      </c>
    </row>
    <row r="7" spans="1:2" s="7" customFormat="1" ht="12" customHeight="1">
      <c r="A7" s="10" t="str">
        <f>'Pregnant Women Participating'!A7</f>
        <v>Maine</v>
      </c>
      <c r="B7" s="16">
        <v>5095547</v>
      </c>
    </row>
    <row r="8" spans="1:2" s="7" customFormat="1" ht="12" customHeight="1">
      <c r="A8" s="10" t="str">
        <f>'Pregnant Women Participating'!A8</f>
        <v>Massachusetts</v>
      </c>
      <c r="B8" s="16">
        <v>24672286</v>
      </c>
    </row>
    <row r="9" spans="1:2" s="7" customFormat="1" ht="12" customHeight="1">
      <c r="A9" s="10" t="str">
        <f>'Pregnant Women Participating'!A9</f>
        <v>New Hampshire</v>
      </c>
      <c r="B9" s="16">
        <v>4033109</v>
      </c>
    </row>
    <row r="10" spans="1:2" s="7" customFormat="1" ht="12" customHeight="1">
      <c r="A10" s="10" t="str">
        <f>'Pregnant Women Participating'!A10</f>
        <v>New York</v>
      </c>
      <c r="B10" s="16">
        <v>108621754</v>
      </c>
    </row>
    <row r="11" spans="1:2" s="7" customFormat="1" ht="12" customHeight="1">
      <c r="A11" s="10" t="str">
        <f>'Pregnant Women Participating'!A11</f>
        <v>Rhode Island</v>
      </c>
      <c r="B11" s="16">
        <v>5876413</v>
      </c>
    </row>
    <row r="12" spans="1:2" s="7" customFormat="1" ht="12" customHeight="1">
      <c r="A12" s="10" t="str">
        <f>'Pregnant Women Participating'!A12</f>
        <v>Vermont</v>
      </c>
      <c r="B12" s="16">
        <v>4175866</v>
      </c>
    </row>
    <row r="13" spans="1:2" s="7" customFormat="1" ht="12" customHeight="1">
      <c r="A13" s="10" t="str">
        <f>'Pregnant Women Participating'!A13</f>
        <v>Indian Township, ME</v>
      </c>
      <c r="B13" s="16">
        <v>37269</v>
      </c>
    </row>
    <row r="14" spans="1:2" s="7" customFormat="1" ht="12" customHeight="1">
      <c r="A14" s="10" t="str">
        <f>'Pregnant Women Participating'!A14</f>
        <v>Pleasant Point, ME</v>
      </c>
      <c r="B14" s="16">
        <v>35018</v>
      </c>
    </row>
    <row r="15" spans="1:2" s="7" customFormat="1" ht="12" customHeight="1">
      <c r="A15" s="10" t="str">
        <f>'Pregnant Women Participating'!A15</f>
        <v>Seneca Nation, NY</v>
      </c>
      <c r="B15" s="16">
        <v>55024</v>
      </c>
    </row>
    <row r="16" spans="1:2" s="22" customFormat="1" ht="24.75" customHeight="1">
      <c r="A16" s="19" t="str">
        <f>'Pregnant Women Participating'!A16</f>
        <v>Northeast Region</v>
      </c>
      <c r="B16" s="20">
        <v>164716072</v>
      </c>
    </row>
    <row r="17" spans="1:2" ht="12" customHeight="1">
      <c r="A17" s="10" t="str">
        <f>'Pregnant Women Participating'!A17</f>
        <v>Delaware</v>
      </c>
      <c r="B17" s="6">
        <v>4582581</v>
      </c>
    </row>
    <row r="18" spans="1:2" ht="12" customHeight="1">
      <c r="A18" s="10" t="str">
        <f>'Pregnant Women Participating'!A18</f>
        <v>District of Columbia</v>
      </c>
      <c r="B18" s="6">
        <v>5123352</v>
      </c>
    </row>
    <row r="19" spans="1:2" ht="12" customHeight="1">
      <c r="A19" s="10" t="str">
        <f>'Pregnant Women Participating'!A19</f>
        <v>Maryland</v>
      </c>
      <c r="B19" s="6">
        <v>30151699</v>
      </c>
    </row>
    <row r="20" spans="1:2" ht="12" customHeight="1">
      <c r="A20" s="10" t="str">
        <f>'Pregnant Women Participating'!A20</f>
        <v>New Jersey</v>
      </c>
      <c r="B20" s="6">
        <v>30850575</v>
      </c>
    </row>
    <row r="21" spans="1:2" ht="12" customHeight="1">
      <c r="A21" s="10" t="str">
        <f>'Pregnant Women Participating'!A21</f>
        <v>Pennsylvania</v>
      </c>
      <c r="B21" s="6">
        <v>57166396</v>
      </c>
    </row>
    <row r="22" spans="1:2" ht="12" customHeight="1">
      <c r="A22" s="10" t="str">
        <f>'Pregnant Women Participating'!A22</f>
        <v>Puerto Rico</v>
      </c>
      <c r="B22" s="6">
        <v>42304231</v>
      </c>
    </row>
    <row r="23" spans="1:2" ht="12" customHeight="1">
      <c r="A23" s="10" t="str">
        <f>'Pregnant Women Participating'!A23</f>
        <v>Virginia</v>
      </c>
      <c r="B23" s="6">
        <v>33808792</v>
      </c>
    </row>
    <row r="24" spans="1:2" ht="12" customHeight="1">
      <c r="A24" s="10" t="str">
        <f>'Pregnant Women Participating'!A24</f>
        <v>Virgin Islands</v>
      </c>
      <c r="B24" s="6">
        <v>1990993</v>
      </c>
    </row>
    <row r="25" spans="1:2" ht="12" customHeight="1">
      <c r="A25" s="10" t="str">
        <f>'Pregnant Women Participating'!A25</f>
        <v>West Virginia</v>
      </c>
      <c r="B25" s="6">
        <v>11347056</v>
      </c>
    </row>
    <row r="26" spans="1:2" s="23" customFormat="1" ht="24.75" customHeight="1">
      <c r="A26" s="19" t="str">
        <f>'Pregnant Women Participating'!A26</f>
        <v>Mid-Atlantic Region</v>
      </c>
      <c r="B26" s="20">
        <v>217325675</v>
      </c>
    </row>
    <row r="27" spans="1:2" ht="12" customHeight="1">
      <c r="A27" s="10" t="str">
        <f>'Pregnant Women Participating'!A27</f>
        <v>Alabama</v>
      </c>
      <c r="B27" s="6">
        <v>31083991</v>
      </c>
    </row>
    <row r="28" spans="1:2" ht="12" customHeight="1">
      <c r="A28" s="10" t="str">
        <f>'Pregnant Women Participating'!A28</f>
        <v>Florida</v>
      </c>
      <c r="B28" s="6">
        <v>96090643</v>
      </c>
    </row>
    <row r="29" spans="1:2" ht="12" customHeight="1">
      <c r="A29" s="10" t="str">
        <f>'Pregnant Women Participating'!A29</f>
        <v>Georgia</v>
      </c>
      <c r="B29" s="6">
        <v>69442596</v>
      </c>
    </row>
    <row r="30" spans="1:2" ht="12" customHeight="1">
      <c r="A30" s="10" t="str">
        <f>'Pregnant Women Participating'!A30</f>
        <v>Kentucky</v>
      </c>
      <c r="B30" s="6">
        <v>33933092</v>
      </c>
    </row>
    <row r="31" spans="1:2" ht="12" customHeight="1">
      <c r="A31" s="10" t="str">
        <f>'Pregnant Women Participating'!A31</f>
        <v>Mississippi</v>
      </c>
      <c r="B31" s="6">
        <v>20285815</v>
      </c>
    </row>
    <row r="32" spans="1:2" ht="12" customHeight="1">
      <c r="A32" s="10" t="str">
        <f>'Pregnant Women Participating'!A32</f>
        <v>North Carolina</v>
      </c>
      <c r="B32" s="6">
        <v>57148056</v>
      </c>
    </row>
    <row r="33" spans="1:2" ht="12" customHeight="1">
      <c r="A33" s="10" t="str">
        <f>'Pregnant Women Participating'!A33</f>
        <v>South Carolina</v>
      </c>
      <c r="B33" s="6">
        <v>25584384</v>
      </c>
    </row>
    <row r="34" spans="1:2" ht="12" customHeight="1">
      <c r="A34" s="10" t="str">
        <f>'Pregnant Women Participating'!A34</f>
        <v>Tennessee</v>
      </c>
      <c r="B34" s="6">
        <v>39832380</v>
      </c>
    </row>
    <row r="35" spans="1:2" ht="12" customHeight="1">
      <c r="A35" s="10" t="str">
        <f>'Pregnant Women Participating'!A35</f>
        <v>Choctaw Indians, MS</v>
      </c>
      <c r="B35" s="6">
        <v>404038</v>
      </c>
    </row>
    <row r="36" spans="1:2" ht="12" customHeight="1">
      <c r="A36" s="10" t="str">
        <f>'Pregnant Women Participating'!A36</f>
        <v>Eastern Cherokee, NC</v>
      </c>
      <c r="B36" s="6">
        <v>371791</v>
      </c>
    </row>
    <row r="37" spans="1:2" s="23" customFormat="1" ht="24.75" customHeight="1">
      <c r="A37" s="19" t="str">
        <f>'Pregnant Women Participating'!A37</f>
        <v>Southeast Region</v>
      </c>
      <c r="B37" s="20">
        <v>374176786</v>
      </c>
    </row>
    <row r="38" spans="1:2" ht="12" customHeight="1">
      <c r="A38" s="10" t="str">
        <f>'Pregnant Women Participating'!A38</f>
        <v>Illinois</v>
      </c>
      <c r="B38" s="6">
        <v>53761574</v>
      </c>
    </row>
    <row r="39" spans="1:2" ht="12" customHeight="1">
      <c r="A39" s="10" t="str">
        <f>'Pregnant Women Participating'!A39</f>
        <v>Indiana</v>
      </c>
      <c r="B39" s="6">
        <v>30152917</v>
      </c>
    </row>
    <row r="40" spans="1:2" ht="12" customHeight="1">
      <c r="A40" s="10" t="str">
        <f>'Pregnant Women Participating'!A40</f>
        <v>Michigan</v>
      </c>
      <c r="B40" s="6">
        <v>56524342</v>
      </c>
    </row>
    <row r="41" spans="1:2" ht="12" customHeight="1">
      <c r="A41" s="10" t="str">
        <f>'Pregnant Women Participating'!A41</f>
        <v>Minnesota</v>
      </c>
      <c r="B41" s="6">
        <v>30353785</v>
      </c>
    </row>
    <row r="42" spans="1:2" ht="12" customHeight="1">
      <c r="A42" s="10" t="str">
        <f>'Pregnant Women Participating'!A42</f>
        <v>Ohio</v>
      </c>
      <c r="B42" s="6">
        <v>51227090</v>
      </c>
    </row>
    <row r="43" spans="1:2" ht="12" customHeight="1">
      <c r="A43" s="10" t="str">
        <f>'Pregnant Women Participating'!A43</f>
        <v>Wisconsin</v>
      </c>
      <c r="B43" s="6">
        <v>28108360</v>
      </c>
    </row>
    <row r="44" spans="1:2" s="23" customFormat="1" ht="24.75" customHeight="1">
      <c r="A44" s="19" t="str">
        <f>'Pregnant Women Participating'!A44</f>
        <v>Midwest Region</v>
      </c>
      <c r="B44" s="20">
        <v>250128068</v>
      </c>
    </row>
    <row r="45" spans="1:2" ht="12" customHeight="1">
      <c r="A45" s="10" t="str">
        <f>'Pregnant Women Participating'!A45</f>
        <v>Arkansas</v>
      </c>
      <c r="B45" s="16">
        <v>18755925</v>
      </c>
    </row>
    <row r="46" spans="1:2" ht="12" customHeight="1">
      <c r="A46" s="10" t="str">
        <f>'Pregnant Women Participating'!A46</f>
        <v>Louisiana</v>
      </c>
      <c r="B46" s="16">
        <v>29513281</v>
      </c>
    </row>
    <row r="47" spans="1:2" ht="12" customHeight="1">
      <c r="A47" s="10" t="str">
        <f>'Pregnant Women Participating'!A47</f>
        <v>New Mexico</v>
      </c>
      <c r="B47" s="16">
        <v>13158757</v>
      </c>
    </row>
    <row r="48" spans="1:2" ht="12" customHeight="1">
      <c r="A48" s="10" t="str">
        <f>'Pregnant Women Participating'!A48</f>
        <v>Oklahoma</v>
      </c>
      <c r="B48" s="16">
        <v>20599360</v>
      </c>
    </row>
    <row r="49" spans="1:2" ht="12" customHeight="1">
      <c r="A49" s="10" t="str">
        <f>'Pregnant Women Participating'!A49</f>
        <v>Texas</v>
      </c>
      <c r="B49" s="16"/>
    </row>
    <row r="50" spans="1:2" ht="12" customHeight="1">
      <c r="A50" s="10" t="str">
        <f>'Pregnant Women Participating'!A50</f>
        <v>Texas</v>
      </c>
      <c r="B50" s="16">
        <v>178674130</v>
      </c>
    </row>
    <row r="51" spans="1:2" ht="12" customHeight="1">
      <c r="A51" s="10" t="str">
        <f>'Pregnant Women Participating'!A51</f>
        <v>Acoma, Canoncito &amp; Laguna, NM</v>
      </c>
      <c r="B51" s="16">
        <v>200412</v>
      </c>
    </row>
    <row r="52" spans="1:2" ht="12" customHeight="1">
      <c r="A52" s="10" t="str">
        <f>'Pregnant Women Participating'!A52</f>
        <v>Eight Northern Pueblos, NM</v>
      </c>
      <c r="B52" s="16">
        <v>168935</v>
      </c>
    </row>
    <row r="53" spans="1:2" ht="12" customHeight="1">
      <c r="A53" s="10" t="str">
        <f>'Pregnant Women Participating'!A53</f>
        <v>Five Sandoval Pueblos, NM</v>
      </c>
      <c r="B53" s="16">
        <v>192723</v>
      </c>
    </row>
    <row r="54" spans="1:2" ht="12" customHeight="1">
      <c r="A54" s="10" t="str">
        <f>'Pregnant Women Participating'!A54</f>
        <v>Isleta Pueblo, NM</v>
      </c>
      <c r="B54" s="16">
        <v>319088</v>
      </c>
    </row>
    <row r="55" spans="1:2" ht="12" customHeight="1">
      <c r="A55" s="10" t="str">
        <f>'Pregnant Women Participating'!A55</f>
        <v>San Felipe Pueblo, NM</v>
      </c>
      <c r="B55" s="16">
        <v>202192</v>
      </c>
    </row>
    <row r="56" spans="1:2" ht="12" customHeight="1">
      <c r="A56" s="10" t="str">
        <f>'Pregnant Women Participating'!A56</f>
        <v>Santo Domingo Tribe, NM</v>
      </c>
      <c r="B56" s="16">
        <v>100159</v>
      </c>
    </row>
    <row r="57" spans="1:2" ht="12" customHeight="1">
      <c r="A57" s="10" t="str">
        <f>'Pregnant Women Participating'!A57</f>
        <v>Zuni Pueblo, NM</v>
      </c>
      <c r="B57" s="16">
        <v>233917</v>
      </c>
    </row>
    <row r="58" spans="1:2" ht="12" customHeight="1">
      <c r="A58" s="10" t="str">
        <f>'Pregnant Women Participating'!A58</f>
        <v>Cherokee Nation, OK</v>
      </c>
      <c r="B58" s="16">
        <v>2236757</v>
      </c>
    </row>
    <row r="59" spans="1:2" ht="12" customHeight="1">
      <c r="A59" s="10" t="str">
        <f>'Pregnant Women Participating'!A59</f>
        <v>Chickasaw Nation, OK</v>
      </c>
      <c r="B59" s="16">
        <v>2166361</v>
      </c>
    </row>
    <row r="60" spans="1:2" ht="12" customHeight="1">
      <c r="A60" s="10" t="str">
        <f>'Pregnant Women Participating'!A60</f>
        <v>Choctaw Nation, OK</v>
      </c>
      <c r="B60" s="16">
        <v>1187046</v>
      </c>
    </row>
    <row r="61" spans="1:2" ht="12" customHeight="1">
      <c r="A61" s="10" t="str">
        <f>'Pregnant Women Participating'!A61</f>
        <v>Citizen Potawatomi Nation, OK</v>
      </c>
      <c r="B61" s="16">
        <v>984190</v>
      </c>
    </row>
    <row r="62" spans="1:2" ht="12" customHeight="1">
      <c r="A62" s="10" t="str">
        <f>'Pregnant Women Participating'!A62</f>
        <v>Inter-Tribal Council, OK</v>
      </c>
      <c r="B62" s="16">
        <v>307495</v>
      </c>
    </row>
    <row r="63" spans="1:2" ht="12" customHeight="1">
      <c r="A63" s="10" t="str">
        <f>'Pregnant Women Participating'!A63</f>
        <v>Muscogee Creek Nation, OK</v>
      </c>
      <c r="B63" s="16">
        <v>942203</v>
      </c>
    </row>
    <row r="64" spans="1:2" ht="12" customHeight="1">
      <c r="A64" s="10" t="str">
        <f>'Pregnant Women Participating'!A64</f>
        <v>Osage Tribal Council, OK</v>
      </c>
      <c r="B64" s="16">
        <v>945834</v>
      </c>
    </row>
    <row r="65" spans="1:2" ht="12" customHeight="1">
      <c r="A65" s="10" t="str">
        <f>'Pregnant Women Participating'!A65</f>
        <v>Otoe-Missouria Tribe, OK</v>
      </c>
      <c r="B65" s="16">
        <v>270893</v>
      </c>
    </row>
    <row r="66" spans="1:2" ht="12" customHeight="1">
      <c r="A66" s="10" t="str">
        <f>'Pregnant Women Participating'!A66</f>
        <v>Wichita, Caddo &amp; Delaware (WCD), OK</v>
      </c>
      <c r="B66" s="16">
        <v>4269242</v>
      </c>
    </row>
    <row r="67" spans="1:2" s="23" customFormat="1" ht="24.75" customHeight="1">
      <c r="A67" s="19" t="str">
        <f>'Pregnant Women Participating'!A67</f>
        <v>Southwest Region</v>
      </c>
      <c r="B67" s="20">
        <v>275428900</v>
      </c>
    </row>
    <row r="68" spans="1:2" ht="12" customHeight="1">
      <c r="A68" s="10" t="str">
        <f>'Pregnant Women Participating'!A68</f>
        <v>Colorado</v>
      </c>
      <c r="B68" s="18">
        <v>22270916</v>
      </c>
    </row>
    <row r="69" spans="1:2" ht="12" customHeight="1">
      <c r="A69" s="10" t="str">
        <f>'Pregnant Women Participating'!A69</f>
        <v>Iowa</v>
      </c>
      <c r="B69" s="18">
        <v>14163511</v>
      </c>
    </row>
    <row r="70" spans="1:2" ht="12" customHeight="1">
      <c r="A70" s="10" t="str">
        <f>'Pregnant Women Participating'!A70</f>
        <v>Kansas</v>
      </c>
      <c r="B70" s="18">
        <v>15443140</v>
      </c>
    </row>
    <row r="71" spans="1:2" ht="12" customHeight="1">
      <c r="A71" s="10" t="str">
        <f>'Pregnant Women Participating'!A71</f>
        <v>Missouri</v>
      </c>
      <c r="B71" s="18">
        <v>29944740</v>
      </c>
    </row>
    <row r="72" spans="1:2" ht="12" customHeight="1">
      <c r="A72" s="10" t="str">
        <f>'Pregnant Women Participating'!A72</f>
        <v>Montana</v>
      </c>
      <c r="B72" s="18">
        <v>5448503</v>
      </c>
    </row>
    <row r="73" spans="1:2" ht="12" customHeight="1">
      <c r="A73" s="10" t="str">
        <f>'Pregnant Women Participating'!A73</f>
        <v>Nebraska</v>
      </c>
      <c r="B73" s="18">
        <v>9975501</v>
      </c>
    </row>
    <row r="74" spans="1:2" ht="12" customHeight="1">
      <c r="A74" s="10" t="str">
        <f>'Pregnant Women Participating'!A74</f>
        <v>North Dakota</v>
      </c>
      <c r="B74" s="18">
        <v>3322863</v>
      </c>
    </row>
    <row r="75" spans="1:2" ht="12" customHeight="1">
      <c r="A75" s="10" t="str">
        <f>'Pregnant Women Participating'!A75</f>
        <v>South Dakota</v>
      </c>
      <c r="B75" s="18">
        <v>5351969</v>
      </c>
    </row>
    <row r="76" spans="1:2" ht="12" customHeight="1">
      <c r="A76" s="10" t="str">
        <f>'Pregnant Women Participating'!A76</f>
        <v>Utah</v>
      </c>
      <c r="B76" s="18">
        <v>14954828</v>
      </c>
    </row>
    <row r="77" spans="1:2" ht="12" customHeight="1">
      <c r="A77" s="10" t="str">
        <f>'Pregnant Women Participating'!A77</f>
        <v>Wyoming</v>
      </c>
      <c r="B77" s="18">
        <v>3836192</v>
      </c>
    </row>
    <row r="78" spans="1:2" ht="12" customHeight="1">
      <c r="A78" s="10" t="str">
        <f>'Pregnant Women Participating'!A78</f>
        <v>Ute Mountain Ute Tribe, CO</v>
      </c>
      <c r="B78" s="18">
        <v>209961</v>
      </c>
    </row>
    <row r="79" spans="1:2" ht="12" customHeight="1">
      <c r="A79" s="10" t="str">
        <f>'Pregnant Women Participating'!A79</f>
        <v>Omaha Sioux, NE</v>
      </c>
      <c r="B79" s="18">
        <v>189784</v>
      </c>
    </row>
    <row r="80" spans="1:2" ht="12" customHeight="1">
      <c r="A80" s="10" t="str">
        <f>'Pregnant Women Participating'!A80</f>
        <v>Santee Sioux, NE</v>
      </c>
      <c r="B80" s="18">
        <v>103808</v>
      </c>
    </row>
    <row r="81" spans="1:2" ht="12" customHeight="1">
      <c r="A81" s="10" t="str">
        <f>'Pregnant Women Participating'!A81</f>
        <v>Winnebago Tribe, NE</v>
      </c>
      <c r="B81" s="18">
        <v>116727</v>
      </c>
    </row>
    <row r="82" spans="1:2" ht="12" customHeight="1">
      <c r="A82" s="10" t="str">
        <f>'Pregnant Women Participating'!A82</f>
        <v>Standing Rock Sioux Tribe, ND</v>
      </c>
      <c r="B82" s="18">
        <v>752768</v>
      </c>
    </row>
    <row r="83" spans="1:2" ht="12" customHeight="1">
      <c r="A83" s="10" t="str">
        <f>'Pregnant Women Participating'!A83</f>
        <v>Three Affiliated Tribes, ND</v>
      </c>
      <c r="B83" s="18">
        <v>284443</v>
      </c>
    </row>
    <row r="84" spans="1:2" ht="12" customHeight="1">
      <c r="A84" s="10" t="str">
        <f>'Pregnant Women Participating'!A84</f>
        <v>Cheyenne River Sioux, SD</v>
      </c>
      <c r="B84" s="18">
        <v>350700</v>
      </c>
    </row>
    <row r="85" spans="1:2" ht="12" customHeight="1">
      <c r="A85" s="10" t="str">
        <f>'Pregnant Women Participating'!A85</f>
        <v>Rosebud Sioux, SD</v>
      </c>
      <c r="B85" s="18">
        <v>562462</v>
      </c>
    </row>
    <row r="86" spans="1:2" ht="12" customHeight="1">
      <c r="A86" s="10" t="str">
        <f>'Pregnant Women Participating'!A86</f>
        <v>Northern Arapahoe, WY</v>
      </c>
      <c r="B86" s="18">
        <v>342574</v>
      </c>
    </row>
    <row r="87" spans="1:2" ht="12" customHeight="1">
      <c r="A87" s="10" t="str">
        <f>'Pregnant Women Participating'!A87</f>
        <v>Shoshone Tribe, WY</v>
      </c>
      <c r="B87" s="18">
        <v>143806</v>
      </c>
    </row>
    <row r="88" spans="1:2" s="23" customFormat="1" ht="24.75" customHeight="1">
      <c r="A88" s="19" t="str">
        <f>'Pregnant Women Participating'!A88</f>
        <v>Mountain Plains</v>
      </c>
      <c r="B88" s="20">
        <v>127769196</v>
      </c>
    </row>
    <row r="89" spans="1:2" ht="12" customHeight="1">
      <c r="A89" s="11" t="str">
        <f>'Pregnant Women Participating'!A89</f>
        <v>Alaska</v>
      </c>
      <c r="B89" s="18">
        <v>7411196</v>
      </c>
    </row>
    <row r="90" spans="1:2" ht="12" customHeight="1">
      <c r="A90" s="11" t="str">
        <f>'Pregnant Women Participating'!A90</f>
        <v>American Samoa</v>
      </c>
      <c r="B90" s="18">
        <v>1932787</v>
      </c>
    </row>
    <row r="91" spans="1:2" ht="12" customHeight="1">
      <c r="A91" s="11" t="str">
        <f>'Pregnant Women Participating'!A91</f>
        <v>Arizona</v>
      </c>
      <c r="B91" s="18">
        <v>38880376</v>
      </c>
    </row>
    <row r="92" spans="1:2" ht="12" customHeight="1">
      <c r="A92" s="11" t="str">
        <f>'Pregnant Women Participating'!A92</f>
        <v>California</v>
      </c>
      <c r="B92" s="18">
        <v>304653565</v>
      </c>
    </row>
    <row r="93" spans="1:2" ht="12" customHeight="1">
      <c r="A93" s="11" t="str">
        <f>'Pregnant Women Participating'!A93</f>
        <v>Guam</v>
      </c>
      <c r="B93" s="18">
        <v>2491963</v>
      </c>
    </row>
    <row r="94" spans="1:2" ht="12" customHeight="1">
      <c r="A94" s="11" t="str">
        <f>'Pregnant Women Participating'!A94</f>
        <v>Hawaii</v>
      </c>
      <c r="B94" s="18">
        <v>10366657</v>
      </c>
    </row>
    <row r="95" spans="1:2" ht="12" customHeight="1">
      <c r="A95" s="11" t="str">
        <f>'Pregnant Women Participating'!A95</f>
        <v>Idaho</v>
      </c>
      <c r="B95" s="18">
        <v>9569285</v>
      </c>
    </row>
    <row r="96" spans="1:2" ht="12" customHeight="1">
      <c r="A96" s="11" t="str">
        <f>'Pregnant Women Participating'!A96</f>
        <v>Nevada</v>
      </c>
      <c r="B96" s="18">
        <v>14102600</v>
      </c>
    </row>
    <row r="97" spans="1:2" ht="12" customHeight="1">
      <c r="A97" s="11" t="str">
        <f>'Pregnant Women Participating'!A97</f>
        <v>Oregon</v>
      </c>
      <c r="B97" s="18">
        <v>23690633</v>
      </c>
    </row>
    <row r="98" spans="1:2" ht="12" customHeight="1">
      <c r="A98" s="11" t="str">
        <f>'Pregnant Women Participating'!A98</f>
        <v>Washington</v>
      </c>
      <c r="B98" s="18">
        <v>50671500</v>
      </c>
    </row>
    <row r="99" spans="1:2" ht="12" customHeight="1">
      <c r="A99" s="11" t="str">
        <f>'Pregnant Women Participating'!A99</f>
        <v>Northern Marianas</v>
      </c>
      <c r="B99" s="18">
        <v>1184670</v>
      </c>
    </row>
    <row r="100" spans="1:2" ht="12" customHeight="1">
      <c r="A100" s="11" t="str">
        <f>'Pregnant Women Participating'!A100</f>
        <v>Inter-Tribal Council, AZ</v>
      </c>
      <c r="B100" s="18">
        <v>3188297</v>
      </c>
    </row>
    <row r="101" spans="1:2" ht="12" customHeight="1">
      <c r="A101" s="11" t="str">
        <f>'Pregnant Women Participating'!A101</f>
        <v>Navajo Nation, AZ</v>
      </c>
      <c r="B101" s="18">
        <v>3291062</v>
      </c>
    </row>
    <row r="102" spans="1:2" ht="12" customHeight="1">
      <c r="A102" s="11" t="str">
        <f>'Pregnant Women Participating'!A102</f>
        <v>Inter-Tribal Council, NV</v>
      </c>
      <c r="B102" s="18">
        <v>609464</v>
      </c>
    </row>
    <row r="103" spans="1:2" s="23" customFormat="1" ht="24.75" customHeight="1">
      <c r="A103" s="19" t="str">
        <f>'Pregnant Women Participating'!A103</f>
        <v>Western Region</v>
      </c>
      <c r="B103" s="20">
        <v>472044055</v>
      </c>
    </row>
    <row r="104" spans="1:2" s="31" customFormat="1" ht="16.5" customHeight="1" thickBot="1">
      <c r="A104" s="28" t="str">
        <f>'Pregnant Women Participating'!A104</f>
        <v>TOTAL</v>
      </c>
      <c r="B104" s="29">
        <v>1881588752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4" ht="12" customHeight="1">
      <c r="A1" s="1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14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1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12</v>
      </c>
    </row>
    <row r="6" spans="1:14" s="7" customFormat="1" ht="12" customHeight="1">
      <c r="A6" s="10" t="s">
        <v>43</v>
      </c>
      <c r="B6" s="18">
        <v>6100</v>
      </c>
      <c r="C6" s="16">
        <v>5888</v>
      </c>
      <c r="D6" s="16">
        <v>5602</v>
      </c>
      <c r="E6" s="16">
        <v>5842</v>
      </c>
      <c r="F6" s="16">
        <v>5562</v>
      </c>
      <c r="G6" s="16">
        <v>5518</v>
      </c>
      <c r="H6" s="16">
        <v>5746</v>
      </c>
      <c r="I6" s="16">
        <v>5927</v>
      </c>
      <c r="J6" s="16">
        <v>5778</v>
      </c>
      <c r="K6" s="16">
        <v>5908</v>
      </c>
      <c r="L6" s="16">
        <v>6020</v>
      </c>
      <c r="M6" s="16">
        <v>5819</v>
      </c>
      <c r="N6" s="18">
        <f aca="true" t="shared" si="0" ref="N6:N15">IF(SUM(B6:M6)&gt;0,AVERAGE(B6:M6)," ")</f>
        <v>5809.166666666667</v>
      </c>
    </row>
    <row r="7" spans="1:14" s="7" customFormat="1" ht="12" customHeight="1">
      <c r="A7" s="10" t="s">
        <v>44</v>
      </c>
      <c r="B7" s="18">
        <v>2211</v>
      </c>
      <c r="C7" s="16">
        <v>2121</v>
      </c>
      <c r="D7" s="16">
        <v>2013</v>
      </c>
      <c r="E7" s="16">
        <v>2074</v>
      </c>
      <c r="F7" s="16">
        <v>2047</v>
      </c>
      <c r="G7" s="16">
        <v>2055</v>
      </c>
      <c r="H7" s="16">
        <v>2108</v>
      </c>
      <c r="I7" s="16">
        <v>2151</v>
      </c>
      <c r="J7" s="16">
        <v>2131</v>
      </c>
      <c r="K7" s="16">
        <v>2075</v>
      </c>
      <c r="L7" s="16">
        <v>2101</v>
      </c>
      <c r="M7" s="16">
        <v>2108</v>
      </c>
      <c r="N7" s="18">
        <f t="shared" si="0"/>
        <v>2099.5833333333335</v>
      </c>
    </row>
    <row r="8" spans="1:14" s="7" customFormat="1" ht="12" customHeight="1">
      <c r="A8" s="10" t="s">
        <v>45</v>
      </c>
      <c r="B8" s="18">
        <v>11840</v>
      </c>
      <c r="C8" s="16">
        <v>11344</v>
      </c>
      <c r="D8" s="16">
        <v>10803</v>
      </c>
      <c r="E8" s="16">
        <v>11109</v>
      </c>
      <c r="F8" s="16">
        <v>10862</v>
      </c>
      <c r="G8" s="16">
        <v>11031</v>
      </c>
      <c r="H8" s="16">
        <v>11205</v>
      </c>
      <c r="I8" s="16">
        <v>11539</v>
      </c>
      <c r="J8" s="16">
        <v>11362</v>
      </c>
      <c r="K8" s="16">
        <v>11414</v>
      </c>
      <c r="L8" s="16">
        <v>11446</v>
      </c>
      <c r="M8" s="16">
        <v>11242</v>
      </c>
      <c r="N8" s="18">
        <f t="shared" si="0"/>
        <v>11266.416666666666</v>
      </c>
    </row>
    <row r="9" spans="1:14" s="7" customFormat="1" ht="12" customHeight="1">
      <c r="A9" s="10" t="s">
        <v>46</v>
      </c>
      <c r="B9" s="18">
        <v>1627</v>
      </c>
      <c r="C9" s="16">
        <v>1599</v>
      </c>
      <c r="D9" s="16">
        <v>1515</v>
      </c>
      <c r="E9" s="16">
        <v>1600</v>
      </c>
      <c r="F9" s="16">
        <v>1546</v>
      </c>
      <c r="G9" s="16">
        <v>1611</v>
      </c>
      <c r="H9" s="16">
        <v>1634</v>
      </c>
      <c r="I9" s="16">
        <v>1643</v>
      </c>
      <c r="J9" s="16">
        <v>1554</v>
      </c>
      <c r="K9" s="16">
        <v>1544</v>
      </c>
      <c r="L9" s="16">
        <v>1515</v>
      </c>
      <c r="M9" s="16">
        <v>1443</v>
      </c>
      <c r="N9" s="18">
        <f t="shared" si="0"/>
        <v>1569.25</v>
      </c>
    </row>
    <row r="10" spans="1:14" s="7" customFormat="1" ht="12" customHeight="1">
      <c r="A10" s="10" t="s">
        <v>47</v>
      </c>
      <c r="B10" s="18">
        <v>48552</v>
      </c>
      <c r="C10" s="16">
        <v>46343</v>
      </c>
      <c r="D10" s="16">
        <v>44639</v>
      </c>
      <c r="E10" s="16">
        <v>45281</v>
      </c>
      <c r="F10" s="16">
        <v>45320</v>
      </c>
      <c r="G10" s="16">
        <v>46181</v>
      </c>
      <c r="H10" s="16">
        <v>47108</v>
      </c>
      <c r="I10" s="16">
        <v>47875</v>
      </c>
      <c r="J10" s="16">
        <v>47451</v>
      </c>
      <c r="K10" s="16">
        <v>47050</v>
      </c>
      <c r="L10" s="16">
        <v>47029</v>
      </c>
      <c r="M10" s="16">
        <v>45503</v>
      </c>
      <c r="N10" s="18">
        <f t="shared" si="0"/>
        <v>46527.666666666664</v>
      </c>
    </row>
    <row r="11" spans="1:14" s="7" customFormat="1" ht="12" customHeight="1">
      <c r="A11" s="10" t="s">
        <v>48</v>
      </c>
      <c r="B11" s="18">
        <v>2454</v>
      </c>
      <c r="C11" s="16">
        <v>2365</v>
      </c>
      <c r="D11" s="16">
        <v>2206</v>
      </c>
      <c r="E11" s="16">
        <v>2288</v>
      </c>
      <c r="F11" s="16">
        <v>2315</v>
      </c>
      <c r="G11" s="16">
        <v>2330</v>
      </c>
      <c r="H11" s="16">
        <v>2390</v>
      </c>
      <c r="I11" s="16">
        <v>2446</v>
      </c>
      <c r="J11" s="16">
        <v>2389</v>
      </c>
      <c r="K11" s="16">
        <v>2445</v>
      </c>
      <c r="L11" s="16">
        <v>2426</v>
      </c>
      <c r="M11" s="16">
        <v>2433</v>
      </c>
      <c r="N11" s="18">
        <f t="shared" si="0"/>
        <v>2373.9166666666665</v>
      </c>
    </row>
    <row r="12" spans="1:14" s="7" customFormat="1" ht="12" customHeight="1">
      <c r="A12" s="10" t="s">
        <v>49</v>
      </c>
      <c r="B12" s="18">
        <v>1179</v>
      </c>
      <c r="C12" s="16">
        <v>1118</v>
      </c>
      <c r="D12" s="16">
        <v>1128</v>
      </c>
      <c r="E12" s="16">
        <v>1102</v>
      </c>
      <c r="F12" s="16">
        <v>1167</v>
      </c>
      <c r="G12" s="16">
        <v>1133</v>
      </c>
      <c r="H12" s="16">
        <v>1149</v>
      </c>
      <c r="I12" s="16">
        <v>1144</v>
      </c>
      <c r="J12" s="16">
        <v>1143</v>
      </c>
      <c r="K12" s="16">
        <v>1152</v>
      </c>
      <c r="L12" s="16">
        <v>1180</v>
      </c>
      <c r="M12" s="16">
        <v>1166</v>
      </c>
      <c r="N12" s="18">
        <f t="shared" si="0"/>
        <v>1146.75</v>
      </c>
    </row>
    <row r="13" spans="1:14" s="7" customFormat="1" ht="12" customHeight="1">
      <c r="A13" s="10" t="s">
        <v>50</v>
      </c>
      <c r="B13" s="18">
        <v>6</v>
      </c>
      <c r="C13" s="16">
        <v>7</v>
      </c>
      <c r="D13" s="16">
        <v>7</v>
      </c>
      <c r="E13" s="16">
        <v>8</v>
      </c>
      <c r="F13" s="16">
        <v>4</v>
      </c>
      <c r="G13" s="16">
        <v>5</v>
      </c>
      <c r="H13" s="16">
        <v>7</v>
      </c>
      <c r="I13" s="16">
        <v>7</v>
      </c>
      <c r="J13" s="16">
        <v>4</v>
      </c>
      <c r="K13" s="16">
        <v>4</v>
      </c>
      <c r="L13" s="16">
        <v>7</v>
      </c>
      <c r="M13" s="16">
        <v>8</v>
      </c>
      <c r="N13" s="18">
        <f t="shared" si="0"/>
        <v>6.166666666666667</v>
      </c>
    </row>
    <row r="14" spans="1:14" s="7" customFormat="1" ht="12" customHeight="1">
      <c r="A14" s="10" t="s">
        <v>51</v>
      </c>
      <c r="B14" s="18">
        <v>7</v>
      </c>
      <c r="C14" s="16">
        <v>8</v>
      </c>
      <c r="D14" s="16">
        <v>8</v>
      </c>
      <c r="E14" s="16">
        <v>8</v>
      </c>
      <c r="F14" s="16">
        <v>8</v>
      </c>
      <c r="G14" s="16">
        <v>7</v>
      </c>
      <c r="H14" s="16">
        <v>9</v>
      </c>
      <c r="I14" s="16">
        <v>11</v>
      </c>
      <c r="J14" s="16">
        <v>12</v>
      </c>
      <c r="K14" s="16">
        <v>11</v>
      </c>
      <c r="L14" s="16">
        <v>7</v>
      </c>
      <c r="M14" s="16">
        <v>2</v>
      </c>
      <c r="N14" s="18">
        <f t="shared" si="0"/>
        <v>8.166666666666666</v>
      </c>
    </row>
    <row r="15" spans="1:14" s="7" customFormat="1" ht="12" customHeight="1">
      <c r="A15" s="10" t="s">
        <v>52</v>
      </c>
      <c r="B15" s="18">
        <v>18</v>
      </c>
      <c r="C15" s="16">
        <v>20</v>
      </c>
      <c r="D15" s="16">
        <v>14</v>
      </c>
      <c r="E15" s="16">
        <v>18</v>
      </c>
      <c r="F15" s="16">
        <v>16</v>
      </c>
      <c r="G15" s="16">
        <v>23</v>
      </c>
      <c r="H15" s="16">
        <v>23</v>
      </c>
      <c r="I15" s="16">
        <v>27</v>
      </c>
      <c r="J15" s="16">
        <v>26</v>
      </c>
      <c r="K15" s="16">
        <v>25</v>
      </c>
      <c r="L15" s="16">
        <v>28</v>
      </c>
      <c r="M15" s="16">
        <v>26</v>
      </c>
      <c r="N15" s="18">
        <f t="shared" si="0"/>
        <v>22</v>
      </c>
    </row>
    <row r="16" spans="1:14" s="22" customFormat="1" ht="24.75" customHeight="1">
      <c r="A16" s="19" t="s">
        <v>53</v>
      </c>
      <c r="B16" s="21">
        <v>73994</v>
      </c>
      <c r="C16" s="20">
        <v>70813</v>
      </c>
      <c r="D16" s="20">
        <v>67935</v>
      </c>
      <c r="E16" s="20">
        <v>69330</v>
      </c>
      <c r="F16" s="20">
        <v>68847</v>
      </c>
      <c r="G16" s="20">
        <v>69894</v>
      </c>
      <c r="H16" s="20">
        <v>71379</v>
      </c>
      <c r="I16" s="20">
        <v>72770</v>
      </c>
      <c r="J16" s="20">
        <v>71850</v>
      </c>
      <c r="K16" s="20">
        <v>71628</v>
      </c>
      <c r="L16" s="20">
        <v>71759</v>
      </c>
      <c r="M16" s="20">
        <v>69750</v>
      </c>
      <c r="N16" s="21">
        <f aca="true" t="shared" si="1" ref="N16:N104">IF(SUM(B16:M16)&gt;0,AVERAGE(B16:M16)," ")</f>
        <v>70829.08333333333</v>
      </c>
    </row>
    <row r="17" spans="1:14" ht="12" customHeight="1">
      <c r="A17" s="10" t="s">
        <v>54</v>
      </c>
      <c r="B17" s="18">
        <v>2140</v>
      </c>
      <c r="C17" s="16">
        <v>1992</v>
      </c>
      <c r="D17" s="16">
        <v>1917</v>
      </c>
      <c r="E17" s="16">
        <v>1888</v>
      </c>
      <c r="F17" s="16">
        <v>1848</v>
      </c>
      <c r="G17" s="16">
        <v>1909</v>
      </c>
      <c r="H17" s="16">
        <v>2197</v>
      </c>
      <c r="I17" s="16">
        <v>2216</v>
      </c>
      <c r="J17" s="16">
        <v>2291</v>
      </c>
      <c r="K17" s="16">
        <v>2219</v>
      </c>
      <c r="L17" s="16">
        <v>2268</v>
      </c>
      <c r="M17" s="16">
        <v>2192</v>
      </c>
      <c r="N17" s="18">
        <f t="shared" si="1"/>
        <v>2089.75</v>
      </c>
    </row>
    <row r="18" spans="1:14" ht="12" customHeight="1">
      <c r="A18" s="10" t="s">
        <v>55</v>
      </c>
      <c r="B18" s="18">
        <v>1536</v>
      </c>
      <c r="C18" s="16">
        <v>1505</v>
      </c>
      <c r="D18" s="16">
        <v>1413</v>
      </c>
      <c r="E18" s="16">
        <v>1416</v>
      </c>
      <c r="F18" s="16">
        <v>1420</v>
      </c>
      <c r="G18" s="16">
        <v>1437</v>
      </c>
      <c r="H18" s="16">
        <v>1529</v>
      </c>
      <c r="I18" s="16">
        <v>1536</v>
      </c>
      <c r="J18" s="16">
        <v>1534</v>
      </c>
      <c r="K18" s="16">
        <v>1524</v>
      </c>
      <c r="L18" s="16">
        <v>1516</v>
      </c>
      <c r="M18" s="16">
        <v>1506</v>
      </c>
      <c r="N18" s="18">
        <f t="shared" si="1"/>
        <v>1489.3333333333333</v>
      </c>
    </row>
    <row r="19" spans="1:14" ht="12" customHeight="1">
      <c r="A19" s="10" t="s">
        <v>56</v>
      </c>
      <c r="B19" s="18">
        <v>15700</v>
      </c>
      <c r="C19" s="16">
        <v>15160</v>
      </c>
      <c r="D19" s="16">
        <v>14451</v>
      </c>
      <c r="E19" s="16">
        <v>15189</v>
      </c>
      <c r="F19" s="16">
        <v>14982</v>
      </c>
      <c r="G19" s="16">
        <v>14947</v>
      </c>
      <c r="H19" s="16">
        <v>15353</v>
      </c>
      <c r="I19" s="16">
        <v>15589</v>
      </c>
      <c r="J19" s="16">
        <v>15461</v>
      </c>
      <c r="K19" s="16">
        <v>15684</v>
      </c>
      <c r="L19" s="16">
        <v>15583</v>
      </c>
      <c r="M19" s="16">
        <v>15183</v>
      </c>
      <c r="N19" s="18">
        <f t="shared" si="1"/>
        <v>15273.5</v>
      </c>
    </row>
    <row r="20" spans="1:14" ht="12" customHeight="1">
      <c r="A20" s="10" t="s">
        <v>57</v>
      </c>
      <c r="B20" s="18">
        <v>15014</v>
      </c>
      <c r="C20" s="16">
        <v>14074</v>
      </c>
      <c r="D20" s="16">
        <v>13558</v>
      </c>
      <c r="E20" s="16">
        <v>14341</v>
      </c>
      <c r="F20" s="16">
        <v>14207</v>
      </c>
      <c r="G20" s="16">
        <v>14522</v>
      </c>
      <c r="H20" s="16">
        <v>14970</v>
      </c>
      <c r="I20" s="16">
        <v>15251</v>
      </c>
      <c r="J20" s="16">
        <v>15257</v>
      </c>
      <c r="K20" s="16">
        <v>15058</v>
      </c>
      <c r="L20" s="16">
        <v>15258</v>
      </c>
      <c r="M20" s="16">
        <v>14912</v>
      </c>
      <c r="N20" s="18">
        <f t="shared" si="1"/>
        <v>14701.833333333334</v>
      </c>
    </row>
    <row r="21" spans="1:14" ht="12" customHeight="1">
      <c r="A21" s="10" t="s">
        <v>58</v>
      </c>
      <c r="B21" s="18">
        <v>18571</v>
      </c>
      <c r="C21" s="16">
        <v>17937</v>
      </c>
      <c r="D21" s="16">
        <v>17455</v>
      </c>
      <c r="E21" s="16">
        <v>18146</v>
      </c>
      <c r="F21" s="16">
        <v>18055</v>
      </c>
      <c r="G21" s="16">
        <v>18205</v>
      </c>
      <c r="H21" s="16">
        <v>18894</v>
      </c>
      <c r="I21" s="16">
        <v>19380</v>
      </c>
      <c r="J21" s="16">
        <v>18554</v>
      </c>
      <c r="K21" s="16">
        <v>19010</v>
      </c>
      <c r="L21" s="16">
        <v>22880</v>
      </c>
      <c r="M21" s="16">
        <v>26047</v>
      </c>
      <c r="N21" s="18">
        <f t="shared" si="1"/>
        <v>19427.833333333332</v>
      </c>
    </row>
    <row r="22" spans="1:14" ht="12" customHeight="1">
      <c r="A22" s="10" t="s">
        <v>59</v>
      </c>
      <c r="B22" s="18">
        <v>19049</v>
      </c>
      <c r="C22" s="16">
        <v>18304</v>
      </c>
      <c r="D22" s="16">
        <v>17468</v>
      </c>
      <c r="E22" s="16">
        <v>17621</v>
      </c>
      <c r="F22" s="16">
        <v>17961</v>
      </c>
      <c r="G22" s="16">
        <v>18383</v>
      </c>
      <c r="H22" s="16">
        <v>18888</v>
      </c>
      <c r="I22" s="16">
        <v>19246</v>
      </c>
      <c r="J22" s="16">
        <v>19088</v>
      </c>
      <c r="K22" s="16">
        <v>19110</v>
      </c>
      <c r="L22" s="16">
        <v>19211</v>
      </c>
      <c r="M22" s="16">
        <v>18699</v>
      </c>
      <c r="N22" s="18">
        <f t="shared" si="1"/>
        <v>18585.666666666668</v>
      </c>
    </row>
    <row r="23" spans="1:14" ht="12" customHeight="1">
      <c r="A23" s="10" t="s">
        <v>60</v>
      </c>
      <c r="B23" s="18">
        <v>17957</v>
      </c>
      <c r="C23" s="16">
        <v>17231</v>
      </c>
      <c r="D23" s="16">
        <v>16386</v>
      </c>
      <c r="E23" s="16">
        <v>16927</v>
      </c>
      <c r="F23" s="16">
        <v>17105</v>
      </c>
      <c r="G23" s="16">
        <v>17354</v>
      </c>
      <c r="H23" s="16">
        <v>17618</v>
      </c>
      <c r="I23" s="16">
        <v>18077</v>
      </c>
      <c r="J23" s="16">
        <v>18017</v>
      </c>
      <c r="K23" s="16">
        <v>18248</v>
      </c>
      <c r="L23" s="16">
        <v>18230</v>
      </c>
      <c r="M23" s="16">
        <v>17958</v>
      </c>
      <c r="N23" s="18">
        <f t="shared" si="1"/>
        <v>17592.333333333332</v>
      </c>
    </row>
    <row r="24" spans="1:14" ht="12" customHeight="1">
      <c r="A24" s="10" t="s">
        <v>61</v>
      </c>
      <c r="B24" s="18">
        <v>433</v>
      </c>
      <c r="C24" s="16">
        <v>394</v>
      </c>
      <c r="D24" s="16">
        <v>355</v>
      </c>
      <c r="E24" s="16">
        <v>351</v>
      </c>
      <c r="F24" s="16">
        <v>334</v>
      </c>
      <c r="G24" s="16">
        <v>325</v>
      </c>
      <c r="H24" s="16">
        <v>350</v>
      </c>
      <c r="I24" s="16">
        <v>381</v>
      </c>
      <c r="J24" s="16">
        <v>393</v>
      </c>
      <c r="K24" s="16">
        <v>413</v>
      </c>
      <c r="L24" s="16">
        <v>419</v>
      </c>
      <c r="M24" s="16">
        <v>436</v>
      </c>
      <c r="N24" s="18">
        <f t="shared" si="1"/>
        <v>382</v>
      </c>
    </row>
    <row r="25" spans="1:14" ht="12" customHeight="1">
      <c r="A25" s="10" t="s">
        <v>62</v>
      </c>
      <c r="B25" s="18">
        <v>5186</v>
      </c>
      <c r="C25" s="16">
        <v>4944</v>
      </c>
      <c r="D25" s="16">
        <v>4796</v>
      </c>
      <c r="E25" s="16">
        <v>5015</v>
      </c>
      <c r="F25" s="16">
        <v>4884</v>
      </c>
      <c r="G25" s="16">
        <v>4997</v>
      </c>
      <c r="H25" s="16">
        <v>5012</v>
      </c>
      <c r="I25" s="16">
        <v>5070</v>
      </c>
      <c r="J25" s="16">
        <v>4936</v>
      </c>
      <c r="K25" s="16">
        <v>5057</v>
      </c>
      <c r="L25" s="16">
        <v>5177</v>
      </c>
      <c r="M25" s="16">
        <v>5043</v>
      </c>
      <c r="N25" s="18">
        <f t="shared" si="1"/>
        <v>5009.75</v>
      </c>
    </row>
    <row r="26" spans="1:14" s="23" customFormat="1" ht="24.75" customHeight="1">
      <c r="A26" s="19" t="s">
        <v>63</v>
      </c>
      <c r="B26" s="21">
        <v>95586</v>
      </c>
      <c r="C26" s="20">
        <v>91541</v>
      </c>
      <c r="D26" s="20">
        <v>87799</v>
      </c>
      <c r="E26" s="20">
        <v>90894</v>
      </c>
      <c r="F26" s="20">
        <v>90796</v>
      </c>
      <c r="G26" s="20">
        <v>92079</v>
      </c>
      <c r="H26" s="20">
        <v>94811</v>
      </c>
      <c r="I26" s="20">
        <v>96746</v>
      </c>
      <c r="J26" s="20">
        <v>95531</v>
      </c>
      <c r="K26" s="20">
        <v>96323</v>
      </c>
      <c r="L26" s="20">
        <v>100542</v>
      </c>
      <c r="M26" s="20">
        <v>101976</v>
      </c>
      <c r="N26" s="21">
        <f t="shared" si="1"/>
        <v>94552</v>
      </c>
    </row>
    <row r="27" spans="1:14" ht="12" customHeight="1">
      <c r="A27" s="10" t="s">
        <v>64</v>
      </c>
      <c r="B27" s="18">
        <v>16135</v>
      </c>
      <c r="C27" s="16">
        <v>15395</v>
      </c>
      <c r="D27" s="16">
        <v>14644</v>
      </c>
      <c r="E27" s="16">
        <v>15227</v>
      </c>
      <c r="F27" s="16">
        <v>14868</v>
      </c>
      <c r="G27" s="16">
        <v>15168</v>
      </c>
      <c r="H27" s="16">
        <v>15365</v>
      </c>
      <c r="I27" s="16">
        <v>15977</v>
      </c>
      <c r="J27" s="16">
        <v>16180</v>
      </c>
      <c r="K27" s="16">
        <v>16484</v>
      </c>
      <c r="L27" s="16">
        <v>16415</v>
      </c>
      <c r="M27" s="16">
        <v>15937</v>
      </c>
      <c r="N27" s="18">
        <f t="shared" si="1"/>
        <v>15649.583333333334</v>
      </c>
    </row>
    <row r="28" spans="1:14" ht="12" customHeight="1">
      <c r="A28" s="10" t="s">
        <v>65</v>
      </c>
      <c r="B28" s="18">
        <v>53540</v>
      </c>
      <c r="C28" s="16">
        <v>50505</v>
      </c>
      <c r="D28" s="16">
        <v>47870</v>
      </c>
      <c r="E28" s="16">
        <v>48938</v>
      </c>
      <c r="F28" s="16">
        <v>48754</v>
      </c>
      <c r="G28" s="16">
        <v>49120</v>
      </c>
      <c r="H28" s="16">
        <v>50693</v>
      </c>
      <c r="I28" s="16">
        <v>52020</v>
      </c>
      <c r="J28" s="16">
        <v>52925</v>
      </c>
      <c r="K28" s="16">
        <v>54079</v>
      </c>
      <c r="L28" s="16">
        <v>54022</v>
      </c>
      <c r="M28" s="16">
        <v>52714</v>
      </c>
      <c r="N28" s="18">
        <f t="shared" si="1"/>
        <v>51265</v>
      </c>
    </row>
    <row r="29" spans="1:14" ht="12" customHeight="1">
      <c r="A29" s="10" t="s">
        <v>66</v>
      </c>
      <c r="B29" s="18">
        <v>22393</v>
      </c>
      <c r="C29" s="16">
        <v>20729</v>
      </c>
      <c r="D29" s="16">
        <v>20161</v>
      </c>
      <c r="E29" s="16">
        <v>21788</v>
      </c>
      <c r="F29" s="16">
        <v>21301</v>
      </c>
      <c r="G29" s="16">
        <v>21294</v>
      </c>
      <c r="H29" s="16">
        <v>21743</v>
      </c>
      <c r="I29" s="16">
        <v>21821</v>
      </c>
      <c r="J29" s="16">
        <v>21577</v>
      </c>
      <c r="K29" s="16">
        <v>21934</v>
      </c>
      <c r="L29" s="16">
        <v>21993</v>
      </c>
      <c r="M29" s="16">
        <v>21780</v>
      </c>
      <c r="N29" s="18">
        <f t="shared" si="1"/>
        <v>21542.833333333332</v>
      </c>
    </row>
    <row r="30" spans="1:14" ht="12" customHeight="1">
      <c r="A30" s="10" t="s">
        <v>67</v>
      </c>
      <c r="B30" s="18">
        <v>15667</v>
      </c>
      <c r="C30" s="16">
        <v>15163</v>
      </c>
      <c r="D30" s="16">
        <v>14711</v>
      </c>
      <c r="E30" s="16">
        <v>15263</v>
      </c>
      <c r="F30" s="16">
        <v>15203</v>
      </c>
      <c r="G30" s="16">
        <v>15436</v>
      </c>
      <c r="H30" s="16">
        <v>15477</v>
      </c>
      <c r="I30" s="16">
        <v>15830</v>
      </c>
      <c r="J30" s="16">
        <v>15966</v>
      </c>
      <c r="K30" s="16">
        <v>15919</v>
      </c>
      <c r="L30" s="16">
        <v>15945</v>
      </c>
      <c r="M30" s="16">
        <v>15474</v>
      </c>
      <c r="N30" s="18">
        <f t="shared" si="1"/>
        <v>15504.5</v>
      </c>
    </row>
    <row r="31" spans="1:14" ht="12" customHeight="1">
      <c r="A31" s="10" t="s">
        <v>68</v>
      </c>
      <c r="B31" s="18">
        <v>9279</v>
      </c>
      <c r="C31" s="16">
        <v>8920</v>
      </c>
      <c r="D31" s="16">
        <v>7889</v>
      </c>
      <c r="E31" s="16">
        <v>8769</v>
      </c>
      <c r="F31" s="16">
        <v>8501</v>
      </c>
      <c r="G31" s="16">
        <v>8644</v>
      </c>
      <c r="H31" s="16">
        <v>8999</v>
      </c>
      <c r="I31" s="16">
        <v>9368</v>
      </c>
      <c r="J31" s="16">
        <v>9348</v>
      </c>
      <c r="K31" s="16">
        <v>9524</v>
      </c>
      <c r="L31" s="16">
        <v>9585</v>
      </c>
      <c r="M31" s="16">
        <v>9138</v>
      </c>
      <c r="N31" s="18">
        <f t="shared" si="1"/>
        <v>8997</v>
      </c>
    </row>
    <row r="32" spans="1:14" ht="12" customHeight="1">
      <c r="A32" s="10" t="s">
        <v>69</v>
      </c>
      <c r="B32" s="18">
        <v>26937</v>
      </c>
      <c r="C32" s="16">
        <v>25853</v>
      </c>
      <c r="D32" s="16">
        <v>24515</v>
      </c>
      <c r="E32" s="16">
        <v>25226</v>
      </c>
      <c r="F32" s="16">
        <v>25019</v>
      </c>
      <c r="G32" s="16">
        <v>25239</v>
      </c>
      <c r="H32" s="16">
        <v>25848</v>
      </c>
      <c r="I32" s="16">
        <v>26635</v>
      </c>
      <c r="J32" s="16">
        <v>26705</v>
      </c>
      <c r="K32" s="16">
        <v>27126</v>
      </c>
      <c r="L32" s="16">
        <v>27305</v>
      </c>
      <c r="M32" s="16">
        <v>26886</v>
      </c>
      <c r="N32" s="18">
        <f t="shared" si="1"/>
        <v>26107.833333333332</v>
      </c>
    </row>
    <row r="33" spans="1:14" ht="12" customHeight="1">
      <c r="A33" s="10" t="s">
        <v>70</v>
      </c>
      <c r="B33" s="18">
        <v>15150</v>
      </c>
      <c r="C33" s="16">
        <v>14554</v>
      </c>
      <c r="D33" s="16">
        <v>13766</v>
      </c>
      <c r="E33" s="16">
        <v>14183</v>
      </c>
      <c r="F33" s="16">
        <v>14027</v>
      </c>
      <c r="G33" s="16">
        <v>14140</v>
      </c>
      <c r="H33" s="16">
        <v>14359</v>
      </c>
      <c r="I33" s="16">
        <v>14786</v>
      </c>
      <c r="J33" s="16">
        <v>14849</v>
      </c>
      <c r="K33" s="16">
        <v>14885</v>
      </c>
      <c r="L33" s="16">
        <v>14681</v>
      </c>
      <c r="M33" s="16">
        <v>14263</v>
      </c>
      <c r="N33" s="18">
        <f t="shared" si="1"/>
        <v>14470.25</v>
      </c>
    </row>
    <row r="34" spans="1:14" ht="12" customHeight="1">
      <c r="A34" s="10" t="s">
        <v>71</v>
      </c>
      <c r="B34" s="18">
        <v>20894</v>
      </c>
      <c r="C34" s="16">
        <v>20134</v>
      </c>
      <c r="D34" s="16">
        <v>19451</v>
      </c>
      <c r="E34" s="16">
        <v>19762</v>
      </c>
      <c r="F34" s="16">
        <v>19396</v>
      </c>
      <c r="G34" s="16">
        <v>19430</v>
      </c>
      <c r="H34" s="16">
        <v>19467</v>
      </c>
      <c r="I34" s="16">
        <v>19832</v>
      </c>
      <c r="J34" s="16">
        <v>20050</v>
      </c>
      <c r="K34" s="16">
        <v>20208</v>
      </c>
      <c r="L34" s="16">
        <v>20464</v>
      </c>
      <c r="M34" s="16">
        <v>20153</v>
      </c>
      <c r="N34" s="18">
        <f t="shared" si="1"/>
        <v>19936.75</v>
      </c>
    </row>
    <row r="35" spans="1:14" ht="12" customHeight="1">
      <c r="A35" s="10" t="s">
        <v>72</v>
      </c>
      <c r="B35" s="18">
        <v>89</v>
      </c>
      <c r="C35" s="16">
        <v>91</v>
      </c>
      <c r="D35" s="16">
        <v>95</v>
      </c>
      <c r="E35" s="16">
        <v>109</v>
      </c>
      <c r="F35" s="16">
        <v>97</v>
      </c>
      <c r="G35" s="16">
        <v>108</v>
      </c>
      <c r="H35" s="16">
        <v>106</v>
      </c>
      <c r="I35" s="16">
        <v>103</v>
      </c>
      <c r="J35" s="16">
        <v>96</v>
      </c>
      <c r="K35" s="16">
        <v>92</v>
      </c>
      <c r="L35" s="16">
        <v>98</v>
      </c>
      <c r="M35" s="16">
        <v>109</v>
      </c>
      <c r="N35" s="18">
        <f t="shared" si="1"/>
        <v>99.41666666666667</v>
      </c>
    </row>
    <row r="36" spans="1:14" ht="12" customHeight="1">
      <c r="A36" s="10" t="s">
        <v>73</v>
      </c>
      <c r="B36" s="18">
        <v>61</v>
      </c>
      <c r="C36" s="16">
        <v>63</v>
      </c>
      <c r="D36" s="16">
        <v>56</v>
      </c>
      <c r="E36" s="16">
        <v>65</v>
      </c>
      <c r="F36" s="16">
        <v>62</v>
      </c>
      <c r="G36" s="16">
        <v>61</v>
      </c>
      <c r="H36" s="16">
        <v>58</v>
      </c>
      <c r="I36" s="16">
        <v>60</v>
      </c>
      <c r="J36" s="16">
        <v>57</v>
      </c>
      <c r="K36" s="16">
        <v>62</v>
      </c>
      <c r="L36" s="16">
        <v>65</v>
      </c>
      <c r="M36" s="16">
        <v>60</v>
      </c>
      <c r="N36" s="18">
        <f t="shared" si="1"/>
        <v>60.833333333333336</v>
      </c>
    </row>
    <row r="37" spans="1:14" s="23" customFormat="1" ht="24.75" customHeight="1">
      <c r="A37" s="19" t="s">
        <v>74</v>
      </c>
      <c r="B37" s="21">
        <v>180145</v>
      </c>
      <c r="C37" s="20">
        <v>171407</v>
      </c>
      <c r="D37" s="20">
        <v>163158</v>
      </c>
      <c r="E37" s="20">
        <v>169330</v>
      </c>
      <c r="F37" s="20">
        <v>167228</v>
      </c>
      <c r="G37" s="20">
        <v>168640</v>
      </c>
      <c r="H37" s="20">
        <v>172115</v>
      </c>
      <c r="I37" s="20">
        <v>176432</v>
      </c>
      <c r="J37" s="20">
        <v>177753</v>
      </c>
      <c r="K37" s="20">
        <v>180313</v>
      </c>
      <c r="L37" s="20">
        <v>180573</v>
      </c>
      <c r="M37" s="20">
        <v>176514</v>
      </c>
      <c r="N37" s="21">
        <f t="shared" si="1"/>
        <v>173634</v>
      </c>
    </row>
    <row r="38" spans="1:14" ht="12" customHeight="1">
      <c r="A38" s="10" t="s">
        <v>75</v>
      </c>
      <c r="B38" s="18">
        <v>31964</v>
      </c>
      <c r="C38" s="16">
        <v>30728</v>
      </c>
      <c r="D38" s="16">
        <v>29577</v>
      </c>
      <c r="E38" s="16">
        <v>30669</v>
      </c>
      <c r="F38" s="16">
        <v>30132</v>
      </c>
      <c r="G38" s="16">
        <v>30664</v>
      </c>
      <c r="H38" s="16">
        <v>31097</v>
      </c>
      <c r="I38" s="16">
        <v>31611</v>
      </c>
      <c r="J38" s="16">
        <v>31367</v>
      </c>
      <c r="K38" s="16">
        <v>31142</v>
      </c>
      <c r="L38" s="16">
        <v>31114</v>
      </c>
      <c r="M38" s="16">
        <v>30527</v>
      </c>
      <c r="N38" s="18">
        <f t="shared" si="1"/>
        <v>30882.666666666668</v>
      </c>
    </row>
    <row r="39" spans="1:14" ht="12" customHeight="1">
      <c r="A39" s="10" t="s">
        <v>76</v>
      </c>
      <c r="B39" s="18">
        <v>16446</v>
      </c>
      <c r="C39" s="16">
        <v>15960</v>
      </c>
      <c r="D39" s="16">
        <v>14954</v>
      </c>
      <c r="E39" s="16">
        <v>15549</v>
      </c>
      <c r="F39" s="16">
        <v>15208</v>
      </c>
      <c r="G39" s="16">
        <v>15271</v>
      </c>
      <c r="H39" s="16">
        <v>15666</v>
      </c>
      <c r="I39" s="16">
        <v>16221</v>
      </c>
      <c r="J39" s="16">
        <v>15988</v>
      </c>
      <c r="K39" s="16">
        <v>16302</v>
      </c>
      <c r="L39" s="16">
        <v>16222</v>
      </c>
      <c r="M39" s="16">
        <v>15764</v>
      </c>
      <c r="N39" s="18">
        <f t="shared" si="1"/>
        <v>15795.916666666666</v>
      </c>
    </row>
    <row r="40" spans="1:14" ht="12" customHeight="1">
      <c r="A40" s="10" t="s">
        <v>77</v>
      </c>
      <c r="B40" s="18">
        <v>29551</v>
      </c>
      <c r="C40" s="16">
        <v>28590</v>
      </c>
      <c r="D40" s="16">
        <v>27963</v>
      </c>
      <c r="E40" s="16">
        <v>29044</v>
      </c>
      <c r="F40" s="16">
        <v>28167</v>
      </c>
      <c r="G40" s="16">
        <v>28386</v>
      </c>
      <c r="H40" s="16">
        <v>29211</v>
      </c>
      <c r="I40" s="16">
        <v>29372</v>
      </c>
      <c r="J40" s="16">
        <v>29246</v>
      </c>
      <c r="K40" s="16">
        <v>29710</v>
      </c>
      <c r="L40" s="16">
        <v>29457</v>
      </c>
      <c r="M40" s="16">
        <v>29221</v>
      </c>
      <c r="N40" s="18">
        <f t="shared" si="1"/>
        <v>28993.166666666668</v>
      </c>
    </row>
    <row r="41" spans="1:14" ht="12" customHeight="1">
      <c r="A41" s="10" t="s">
        <v>78</v>
      </c>
      <c r="B41" s="18">
        <v>11647</v>
      </c>
      <c r="C41" s="16">
        <v>11336</v>
      </c>
      <c r="D41" s="16">
        <v>10963</v>
      </c>
      <c r="E41" s="16">
        <v>11399</v>
      </c>
      <c r="F41" s="16">
        <v>11304</v>
      </c>
      <c r="G41" s="16">
        <v>11434</v>
      </c>
      <c r="H41" s="16">
        <v>11525</v>
      </c>
      <c r="I41" s="16">
        <v>11702</v>
      </c>
      <c r="J41" s="16">
        <v>11500</v>
      </c>
      <c r="K41" s="16">
        <v>11468</v>
      </c>
      <c r="L41" s="16">
        <v>11524</v>
      </c>
      <c r="M41" s="16">
        <v>11353</v>
      </c>
      <c r="N41" s="18">
        <f t="shared" si="1"/>
        <v>11429.583333333334</v>
      </c>
    </row>
    <row r="42" spans="1:14" ht="12" customHeight="1">
      <c r="A42" s="10" t="s">
        <v>79</v>
      </c>
      <c r="B42" s="18">
        <v>28502</v>
      </c>
      <c r="C42" s="16">
        <v>27411</v>
      </c>
      <c r="D42" s="16">
        <v>25833</v>
      </c>
      <c r="E42" s="16">
        <v>26549</v>
      </c>
      <c r="F42" s="16">
        <v>26310</v>
      </c>
      <c r="G42" s="16">
        <v>26273</v>
      </c>
      <c r="H42" s="16">
        <v>26874</v>
      </c>
      <c r="I42" s="16">
        <v>27331</v>
      </c>
      <c r="J42" s="16">
        <v>27411</v>
      </c>
      <c r="K42" s="16">
        <v>27589</v>
      </c>
      <c r="L42" s="16">
        <v>27457</v>
      </c>
      <c r="M42" s="16">
        <v>26712</v>
      </c>
      <c r="N42" s="18">
        <f t="shared" si="1"/>
        <v>27021</v>
      </c>
    </row>
    <row r="43" spans="1:14" ht="12" customHeight="1">
      <c r="A43" s="10" t="s">
        <v>80</v>
      </c>
      <c r="B43" s="18">
        <v>10943</v>
      </c>
      <c r="C43" s="16">
        <v>10654</v>
      </c>
      <c r="D43" s="16">
        <v>10083</v>
      </c>
      <c r="E43" s="16">
        <v>10546</v>
      </c>
      <c r="F43" s="16">
        <v>10418</v>
      </c>
      <c r="G43" s="16">
        <v>10418</v>
      </c>
      <c r="H43" s="16">
        <v>10638</v>
      </c>
      <c r="I43" s="16">
        <v>10781</v>
      </c>
      <c r="J43" s="16">
        <v>10622</v>
      </c>
      <c r="K43" s="16">
        <v>10779</v>
      </c>
      <c r="L43" s="16">
        <v>10604</v>
      </c>
      <c r="M43" s="16">
        <v>10511</v>
      </c>
      <c r="N43" s="18">
        <f t="shared" si="1"/>
        <v>10583.083333333334</v>
      </c>
    </row>
    <row r="44" spans="1:14" s="23" customFormat="1" ht="24.75" customHeight="1">
      <c r="A44" s="19" t="s">
        <v>81</v>
      </c>
      <c r="B44" s="21">
        <v>129053</v>
      </c>
      <c r="C44" s="20">
        <v>124679</v>
      </c>
      <c r="D44" s="20">
        <v>119373</v>
      </c>
      <c r="E44" s="20">
        <v>123756</v>
      </c>
      <c r="F44" s="20">
        <v>121539</v>
      </c>
      <c r="G44" s="20">
        <v>122446</v>
      </c>
      <c r="H44" s="20">
        <v>125011</v>
      </c>
      <c r="I44" s="20">
        <v>127018</v>
      </c>
      <c r="J44" s="20">
        <v>126134</v>
      </c>
      <c r="K44" s="20">
        <v>126990</v>
      </c>
      <c r="L44" s="20">
        <v>126378</v>
      </c>
      <c r="M44" s="20">
        <v>124088</v>
      </c>
      <c r="N44" s="21">
        <f t="shared" si="1"/>
        <v>124705.41666666667</v>
      </c>
    </row>
    <row r="45" spans="1:14" ht="12" customHeight="1">
      <c r="A45" s="10" t="s">
        <v>82</v>
      </c>
      <c r="B45" s="18">
        <v>10883</v>
      </c>
      <c r="C45" s="16">
        <v>10429</v>
      </c>
      <c r="D45" s="16">
        <v>10129</v>
      </c>
      <c r="E45" s="16">
        <v>10371</v>
      </c>
      <c r="F45" s="16">
        <v>10197</v>
      </c>
      <c r="G45" s="16">
        <v>10416</v>
      </c>
      <c r="H45" s="16">
        <v>10729</v>
      </c>
      <c r="I45" s="16">
        <v>11134</v>
      </c>
      <c r="J45" s="16">
        <v>11135</v>
      </c>
      <c r="K45" s="16">
        <v>11155</v>
      </c>
      <c r="L45" s="16">
        <v>10787</v>
      </c>
      <c r="M45" s="16">
        <v>10134</v>
      </c>
      <c r="N45" s="18">
        <f t="shared" si="1"/>
        <v>10624.916666666666</v>
      </c>
    </row>
    <row r="46" spans="1:14" ht="12" customHeight="1">
      <c r="A46" s="10" t="s">
        <v>83</v>
      </c>
      <c r="B46" s="18">
        <v>16401</v>
      </c>
      <c r="C46" s="16">
        <v>15572</v>
      </c>
      <c r="D46" s="16">
        <v>14920</v>
      </c>
      <c r="E46" s="16">
        <v>15002</v>
      </c>
      <c r="F46" s="16">
        <v>14937</v>
      </c>
      <c r="G46" s="16">
        <v>15268</v>
      </c>
      <c r="H46" s="16">
        <v>15873</v>
      </c>
      <c r="I46" s="16">
        <v>16457</v>
      </c>
      <c r="J46" s="16">
        <v>17017</v>
      </c>
      <c r="K46" s="16">
        <v>17068</v>
      </c>
      <c r="L46" s="16">
        <v>17410</v>
      </c>
      <c r="M46" s="16">
        <v>17225</v>
      </c>
      <c r="N46" s="18">
        <f t="shared" si="1"/>
        <v>16095.833333333334</v>
      </c>
    </row>
    <row r="47" spans="1:14" ht="12" customHeight="1">
      <c r="A47" s="10" t="s">
        <v>84</v>
      </c>
      <c r="B47" s="18">
        <v>5945</v>
      </c>
      <c r="C47" s="16">
        <v>5761</v>
      </c>
      <c r="D47" s="16">
        <v>5534</v>
      </c>
      <c r="E47" s="16">
        <v>5752</v>
      </c>
      <c r="F47" s="16">
        <v>5698</v>
      </c>
      <c r="G47" s="16">
        <v>5679</v>
      </c>
      <c r="H47" s="16">
        <v>5878</v>
      </c>
      <c r="I47" s="16">
        <v>5950</v>
      </c>
      <c r="J47" s="16">
        <v>5854</v>
      </c>
      <c r="K47" s="16">
        <v>5967</v>
      </c>
      <c r="L47" s="16">
        <v>5985</v>
      </c>
      <c r="M47" s="16">
        <v>5626</v>
      </c>
      <c r="N47" s="18">
        <f t="shared" si="1"/>
        <v>5802.416666666667</v>
      </c>
    </row>
    <row r="48" spans="1:14" ht="12" customHeight="1">
      <c r="A48" s="10" t="s">
        <v>85</v>
      </c>
      <c r="B48" s="18">
        <v>11965</v>
      </c>
      <c r="C48" s="16">
        <v>11359</v>
      </c>
      <c r="D48" s="16">
        <v>10956</v>
      </c>
      <c r="E48" s="16">
        <v>11226</v>
      </c>
      <c r="F48" s="16">
        <v>10743</v>
      </c>
      <c r="G48" s="16">
        <v>11042</v>
      </c>
      <c r="H48" s="16">
        <v>11072</v>
      </c>
      <c r="I48" s="16">
        <v>11129</v>
      </c>
      <c r="J48" s="16">
        <v>11112</v>
      </c>
      <c r="K48" s="16">
        <v>11349</v>
      </c>
      <c r="L48" s="16">
        <v>11513</v>
      </c>
      <c r="M48" s="16">
        <v>11260</v>
      </c>
      <c r="N48" s="18">
        <f t="shared" si="1"/>
        <v>11227.166666666666</v>
      </c>
    </row>
    <row r="49" spans="1:14" ht="12" customHeight="1">
      <c r="A49" s="10" t="s">
        <v>86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 t="str">
        <f t="shared" si="1"/>
        <v> </v>
      </c>
    </row>
    <row r="50" spans="1:14" ht="12" customHeight="1">
      <c r="A50" s="10" t="s">
        <v>86</v>
      </c>
      <c r="B50" s="18">
        <v>99853</v>
      </c>
      <c r="C50" s="16">
        <v>94871</v>
      </c>
      <c r="D50" s="16">
        <v>89467</v>
      </c>
      <c r="E50" s="16">
        <v>92353</v>
      </c>
      <c r="F50" s="16">
        <v>90804</v>
      </c>
      <c r="G50" s="16">
        <v>91215</v>
      </c>
      <c r="H50" s="16">
        <v>93854</v>
      </c>
      <c r="I50" s="16">
        <v>96553</v>
      </c>
      <c r="J50" s="16">
        <v>97845</v>
      </c>
      <c r="K50" s="16">
        <v>99929</v>
      </c>
      <c r="L50" s="16">
        <v>100109</v>
      </c>
      <c r="M50" s="16">
        <v>98256</v>
      </c>
      <c r="N50" s="18">
        <f t="shared" si="1"/>
        <v>95425.75</v>
      </c>
    </row>
    <row r="51" spans="1:14" ht="12" customHeight="1">
      <c r="A51" s="10" t="s">
        <v>87</v>
      </c>
      <c r="B51" s="18">
        <v>48</v>
      </c>
      <c r="C51" s="16">
        <v>48</v>
      </c>
      <c r="D51" s="16">
        <v>39</v>
      </c>
      <c r="E51" s="16">
        <v>43</v>
      </c>
      <c r="F51" s="16">
        <v>43</v>
      </c>
      <c r="G51" s="16">
        <v>40</v>
      </c>
      <c r="H51" s="16">
        <v>44</v>
      </c>
      <c r="I51" s="16">
        <v>45</v>
      </c>
      <c r="J51" s="16">
        <v>43</v>
      </c>
      <c r="K51" s="16">
        <v>53</v>
      </c>
      <c r="L51" s="16">
        <v>63</v>
      </c>
      <c r="M51" s="16">
        <v>56</v>
      </c>
      <c r="N51" s="18">
        <f t="shared" si="1"/>
        <v>47.083333333333336</v>
      </c>
    </row>
    <row r="52" spans="1:14" ht="12" customHeight="1">
      <c r="A52" s="10" t="s">
        <v>88</v>
      </c>
      <c r="B52" s="18">
        <v>18</v>
      </c>
      <c r="C52" s="16">
        <v>21</v>
      </c>
      <c r="D52" s="16">
        <v>27</v>
      </c>
      <c r="E52" s="16">
        <v>23</v>
      </c>
      <c r="F52" s="16">
        <v>24</v>
      </c>
      <c r="G52" s="16">
        <v>25</v>
      </c>
      <c r="H52" s="16">
        <v>26</v>
      </c>
      <c r="I52" s="16">
        <v>23</v>
      </c>
      <c r="J52" s="16">
        <v>26</v>
      </c>
      <c r="K52" s="16">
        <v>31</v>
      </c>
      <c r="L52" s="16">
        <v>27</v>
      </c>
      <c r="M52" s="16">
        <v>22</v>
      </c>
      <c r="N52" s="18">
        <f t="shared" si="1"/>
        <v>24.416666666666668</v>
      </c>
    </row>
    <row r="53" spans="1:14" ht="12" customHeight="1">
      <c r="A53" s="10" t="s">
        <v>89</v>
      </c>
      <c r="B53" s="18">
        <v>25</v>
      </c>
      <c r="C53" s="16">
        <v>27</v>
      </c>
      <c r="D53" s="16">
        <v>25</v>
      </c>
      <c r="E53" s="16">
        <v>25</v>
      </c>
      <c r="F53" s="16">
        <v>29</v>
      </c>
      <c r="G53" s="16">
        <v>26</v>
      </c>
      <c r="H53" s="16">
        <v>25</v>
      </c>
      <c r="I53" s="16">
        <v>23</v>
      </c>
      <c r="J53" s="16">
        <v>23</v>
      </c>
      <c r="K53" s="16">
        <v>26</v>
      </c>
      <c r="L53" s="16">
        <v>27</v>
      </c>
      <c r="M53" s="16">
        <v>23</v>
      </c>
      <c r="N53" s="18">
        <f t="shared" si="1"/>
        <v>25.333333333333332</v>
      </c>
    </row>
    <row r="54" spans="1:14" ht="12" customHeight="1">
      <c r="A54" s="10" t="s">
        <v>90</v>
      </c>
      <c r="B54" s="18">
        <v>67</v>
      </c>
      <c r="C54" s="16">
        <v>70</v>
      </c>
      <c r="D54" s="16">
        <v>67</v>
      </c>
      <c r="E54" s="16">
        <v>62</v>
      </c>
      <c r="F54" s="16">
        <v>60</v>
      </c>
      <c r="G54" s="16">
        <v>56</v>
      </c>
      <c r="H54" s="16">
        <v>66</v>
      </c>
      <c r="I54" s="16">
        <v>71</v>
      </c>
      <c r="J54" s="16">
        <v>65</v>
      </c>
      <c r="K54" s="16">
        <v>65</v>
      </c>
      <c r="L54" s="16">
        <v>64</v>
      </c>
      <c r="M54" s="16">
        <v>57</v>
      </c>
      <c r="N54" s="18">
        <f t="shared" si="1"/>
        <v>64.16666666666667</v>
      </c>
    </row>
    <row r="55" spans="1:14" ht="12" customHeight="1">
      <c r="A55" s="10" t="s">
        <v>91</v>
      </c>
      <c r="B55" s="18">
        <v>32</v>
      </c>
      <c r="C55" s="16">
        <v>27</v>
      </c>
      <c r="D55" s="16">
        <v>19</v>
      </c>
      <c r="E55" s="16">
        <v>23</v>
      </c>
      <c r="F55" s="16">
        <v>22</v>
      </c>
      <c r="G55" s="16">
        <v>18</v>
      </c>
      <c r="H55" s="16">
        <v>17</v>
      </c>
      <c r="I55" s="16">
        <v>15</v>
      </c>
      <c r="J55" s="16">
        <v>20</v>
      </c>
      <c r="K55" s="16">
        <v>22</v>
      </c>
      <c r="L55" s="16">
        <v>17</v>
      </c>
      <c r="M55" s="16">
        <v>20</v>
      </c>
      <c r="N55" s="18">
        <f t="shared" si="1"/>
        <v>21</v>
      </c>
    </row>
    <row r="56" spans="1:14" ht="12" customHeight="1">
      <c r="A56" s="10" t="s">
        <v>92</v>
      </c>
      <c r="B56" s="18">
        <v>14</v>
      </c>
      <c r="C56" s="16">
        <v>9</v>
      </c>
      <c r="D56" s="16">
        <v>10</v>
      </c>
      <c r="E56" s="16">
        <v>18</v>
      </c>
      <c r="F56" s="16">
        <v>21</v>
      </c>
      <c r="G56" s="16">
        <v>17</v>
      </c>
      <c r="H56" s="16">
        <v>20</v>
      </c>
      <c r="I56" s="16">
        <v>20</v>
      </c>
      <c r="J56" s="16">
        <v>17</v>
      </c>
      <c r="K56" s="16">
        <v>16</v>
      </c>
      <c r="L56" s="16">
        <v>15</v>
      </c>
      <c r="M56" s="16">
        <v>17</v>
      </c>
      <c r="N56" s="18">
        <f t="shared" si="1"/>
        <v>16.166666666666668</v>
      </c>
    </row>
    <row r="57" spans="1:14" ht="12" customHeight="1">
      <c r="A57" s="10" t="s">
        <v>93</v>
      </c>
      <c r="B57" s="18">
        <v>69</v>
      </c>
      <c r="C57" s="16">
        <v>54</v>
      </c>
      <c r="D57" s="16">
        <v>54</v>
      </c>
      <c r="E57" s="16">
        <v>43</v>
      </c>
      <c r="F57" s="16">
        <v>52</v>
      </c>
      <c r="G57" s="16">
        <v>46</v>
      </c>
      <c r="H57" s="16">
        <v>51</v>
      </c>
      <c r="I57" s="16">
        <v>46</v>
      </c>
      <c r="J57" s="16">
        <v>59</v>
      </c>
      <c r="K57" s="16">
        <v>55</v>
      </c>
      <c r="L57" s="16">
        <v>63</v>
      </c>
      <c r="M57" s="16">
        <v>55</v>
      </c>
      <c r="N57" s="18">
        <f t="shared" si="1"/>
        <v>53.916666666666664</v>
      </c>
    </row>
    <row r="58" spans="1:14" ht="12" customHeight="1">
      <c r="A58" s="10" t="s">
        <v>94</v>
      </c>
      <c r="B58" s="18">
        <v>864</v>
      </c>
      <c r="C58" s="16">
        <v>815</v>
      </c>
      <c r="D58" s="16">
        <v>765</v>
      </c>
      <c r="E58" s="16">
        <v>825</v>
      </c>
      <c r="F58" s="16">
        <v>793</v>
      </c>
      <c r="G58" s="16">
        <v>776</v>
      </c>
      <c r="H58" s="16">
        <v>819</v>
      </c>
      <c r="I58" s="16">
        <v>836</v>
      </c>
      <c r="J58" s="16">
        <v>818</v>
      </c>
      <c r="K58" s="16">
        <v>814</v>
      </c>
      <c r="L58" s="16">
        <v>804</v>
      </c>
      <c r="M58" s="16">
        <v>831</v>
      </c>
      <c r="N58" s="18">
        <f t="shared" si="1"/>
        <v>813.3333333333334</v>
      </c>
    </row>
    <row r="59" spans="1:14" ht="12" customHeight="1">
      <c r="A59" s="10" t="s">
        <v>95</v>
      </c>
      <c r="B59" s="18">
        <v>377</v>
      </c>
      <c r="C59" s="16">
        <v>362</v>
      </c>
      <c r="D59" s="16">
        <v>341</v>
      </c>
      <c r="E59" s="16">
        <v>377</v>
      </c>
      <c r="F59" s="16">
        <v>371</v>
      </c>
      <c r="G59" s="16">
        <v>351</v>
      </c>
      <c r="H59" s="16">
        <v>386</v>
      </c>
      <c r="I59" s="16">
        <v>402</v>
      </c>
      <c r="J59" s="16">
        <v>416</v>
      </c>
      <c r="K59" s="16">
        <v>452</v>
      </c>
      <c r="L59" s="16">
        <v>446</v>
      </c>
      <c r="M59" s="16">
        <v>423</v>
      </c>
      <c r="N59" s="18">
        <f t="shared" si="1"/>
        <v>392</v>
      </c>
    </row>
    <row r="60" spans="1:14" ht="12" customHeight="1">
      <c r="A60" s="10" t="s">
        <v>96</v>
      </c>
      <c r="B60" s="18">
        <v>377</v>
      </c>
      <c r="C60" s="16">
        <v>341</v>
      </c>
      <c r="D60" s="16">
        <v>323</v>
      </c>
      <c r="E60" s="16">
        <v>329</v>
      </c>
      <c r="F60" s="16">
        <v>315</v>
      </c>
      <c r="G60" s="16">
        <v>312</v>
      </c>
      <c r="H60" s="16">
        <v>312</v>
      </c>
      <c r="I60" s="16">
        <v>328</v>
      </c>
      <c r="J60" s="16">
        <v>351</v>
      </c>
      <c r="K60" s="16">
        <v>348</v>
      </c>
      <c r="L60" s="16">
        <v>383</v>
      </c>
      <c r="M60" s="16">
        <v>376</v>
      </c>
      <c r="N60" s="18">
        <f t="shared" si="1"/>
        <v>341.25</v>
      </c>
    </row>
    <row r="61" spans="1:14" ht="12" customHeight="1">
      <c r="A61" s="10" t="s">
        <v>97</v>
      </c>
      <c r="B61" s="18">
        <v>124</v>
      </c>
      <c r="C61" s="16">
        <v>111</v>
      </c>
      <c r="D61" s="16">
        <v>99</v>
      </c>
      <c r="E61" s="16">
        <v>122</v>
      </c>
      <c r="F61" s="16">
        <v>117</v>
      </c>
      <c r="G61" s="16">
        <v>128</v>
      </c>
      <c r="H61" s="16">
        <v>139</v>
      </c>
      <c r="I61" s="16">
        <v>134</v>
      </c>
      <c r="J61" s="16">
        <v>137</v>
      </c>
      <c r="K61" s="16">
        <v>148</v>
      </c>
      <c r="L61" s="16">
        <v>126</v>
      </c>
      <c r="M61" s="16">
        <v>113</v>
      </c>
      <c r="N61" s="18">
        <f t="shared" si="1"/>
        <v>124.83333333333333</v>
      </c>
    </row>
    <row r="62" spans="1:14" ht="12" customHeight="1">
      <c r="A62" s="10" t="s">
        <v>98</v>
      </c>
      <c r="B62" s="18">
        <v>72</v>
      </c>
      <c r="C62" s="16">
        <v>72</v>
      </c>
      <c r="D62" s="16">
        <v>67</v>
      </c>
      <c r="E62" s="16">
        <v>69</v>
      </c>
      <c r="F62" s="16">
        <v>66</v>
      </c>
      <c r="G62" s="16">
        <v>70</v>
      </c>
      <c r="H62" s="16">
        <v>79</v>
      </c>
      <c r="I62" s="16">
        <v>80</v>
      </c>
      <c r="J62" s="16">
        <v>82</v>
      </c>
      <c r="K62" s="16">
        <v>81</v>
      </c>
      <c r="L62" s="16">
        <v>95</v>
      </c>
      <c r="M62" s="16">
        <v>79</v>
      </c>
      <c r="N62" s="18">
        <f t="shared" si="1"/>
        <v>76</v>
      </c>
    </row>
    <row r="63" spans="1:14" ht="12" customHeight="1">
      <c r="A63" s="10" t="s">
        <v>99</v>
      </c>
      <c r="B63" s="18">
        <v>282</v>
      </c>
      <c r="C63" s="16">
        <v>249</v>
      </c>
      <c r="D63" s="16">
        <v>251</v>
      </c>
      <c r="E63" s="16">
        <v>263</v>
      </c>
      <c r="F63" s="16">
        <v>271</v>
      </c>
      <c r="G63" s="16">
        <v>262</v>
      </c>
      <c r="H63" s="16">
        <v>258</v>
      </c>
      <c r="I63" s="16">
        <v>261</v>
      </c>
      <c r="J63" s="16">
        <v>265</v>
      </c>
      <c r="K63" s="16">
        <v>279</v>
      </c>
      <c r="L63" s="16">
        <v>291</v>
      </c>
      <c r="M63" s="16">
        <v>289</v>
      </c>
      <c r="N63" s="18">
        <f t="shared" si="1"/>
        <v>268.4166666666667</v>
      </c>
    </row>
    <row r="64" spans="1:14" ht="12" customHeight="1">
      <c r="A64" s="10" t="s">
        <v>100</v>
      </c>
      <c r="B64" s="18">
        <v>213</v>
      </c>
      <c r="C64" s="16">
        <v>214</v>
      </c>
      <c r="D64" s="16">
        <v>214</v>
      </c>
      <c r="E64" s="16">
        <v>217</v>
      </c>
      <c r="F64" s="16">
        <v>207</v>
      </c>
      <c r="G64" s="16">
        <v>218</v>
      </c>
      <c r="H64" s="16">
        <v>186</v>
      </c>
      <c r="I64" s="16">
        <v>156</v>
      </c>
      <c r="J64" s="16">
        <v>173</v>
      </c>
      <c r="K64" s="16">
        <v>193</v>
      </c>
      <c r="L64" s="16">
        <v>212</v>
      </c>
      <c r="M64" s="16">
        <v>201</v>
      </c>
      <c r="N64" s="18">
        <f t="shared" si="1"/>
        <v>200.33333333333334</v>
      </c>
    </row>
    <row r="65" spans="1:14" ht="12" customHeight="1">
      <c r="A65" s="10" t="s">
        <v>101</v>
      </c>
      <c r="B65" s="18">
        <v>40</v>
      </c>
      <c r="C65" s="16">
        <v>36</v>
      </c>
      <c r="D65" s="16">
        <v>41</v>
      </c>
      <c r="E65" s="16">
        <v>44</v>
      </c>
      <c r="F65" s="16">
        <v>37</v>
      </c>
      <c r="G65" s="16">
        <v>41</v>
      </c>
      <c r="H65" s="16">
        <v>42</v>
      </c>
      <c r="I65" s="16">
        <v>39</v>
      </c>
      <c r="J65" s="16">
        <v>36</v>
      </c>
      <c r="K65" s="16">
        <v>40</v>
      </c>
      <c r="L65" s="16">
        <v>46</v>
      </c>
      <c r="M65" s="16">
        <v>43</v>
      </c>
      <c r="N65" s="18">
        <f t="shared" si="1"/>
        <v>40.416666666666664</v>
      </c>
    </row>
    <row r="66" spans="1:14" ht="12" customHeight="1">
      <c r="A66" s="10" t="s">
        <v>102</v>
      </c>
      <c r="B66" s="18">
        <v>417</v>
      </c>
      <c r="C66" s="16">
        <v>402</v>
      </c>
      <c r="D66" s="16">
        <v>387</v>
      </c>
      <c r="E66" s="16">
        <v>418</v>
      </c>
      <c r="F66" s="16">
        <v>406</v>
      </c>
      <c r="G66" s="16">
        <v>399</v>
      </c>
      <c r="H66" s="16">
        <v>381</v>
      </c>
      <c r="I66" s="16">
        <v>383</v>
      </c>
      <c r="J66" s="16">
        <v>371</v>
      </c>
      <c r="K66" s="16">
        <v>379</v>
      </c>
      <c r="L66" s="16">
        <v>361</v>
      </c>
      <c r="M66" s="16">
        <v>341</v>
      </c>
      <c r="N66" s="18">
        <f t="shared" si="1"/>
        <v>387.0833333333333</v>
      </c>
    </row>
    <row r="67" spans="1:14" s="23" customFormat="1" ht="24.75" customHeight="1">
      <c r="A67" s="19" t="s">
        <v>103</v>
      </c>
      <c r="B67" s="21">
        <v>148086</v>
      </c>
      <c r="C67" s="20">
        <v>140850</v>
      </c>
      <c r="D67" s="20">
        <v>133735</v>
      </c>
      <c r="E67" s="20">
        <v>137605</v>
      </c>
      <c r="F67" s="20">
        <v>135213</v>
      </c>
      <c r="G67" s="20">
        <v>136405</v>
      </c>
      <c r="H67" s="20">
        <v>140257</v>
      </c>
      <c r="I67" s="20">
        <v>144085</v>
      </c>
      <c r="J67" s="20">
        <v>145865</v>
      </c>
      <c r="K67" s="20">
        <v>148470</v>
      </c>
      <c r="L67" s="20">
        <v>148844</v>
      </c>
      <c r="M67" s="20">
        <v>145447</v>
      </c>
      <c r="N67" s="21">
        <f t="shared" si="1"/>
        <v>142071.83333333334</v>
      </c>
    </row>
    <row r="68" spans="1:14" ht="12" customHeight="1">
      <c r="A68" s="10" t="s">
        <v>104</v>
      </c>
      <c r="B68" s="18">
        <v>9359</v>
      </c>
      <c r="C68" s="16">
        <v>9010</v>
      </c>
      <c r="D68" s="16">
        <v>8742</v>
      </c>
      <c r="E68" s="16">
        <v>8792</v>
      </c>
      <c r="F68" s="16">
        <v>8782</v>
      </c>
      <c r="G68" s="16">
        <v>8921</v>
      </c>
      <c r="H68" s="16">
        <v>9050</v>
      </c>
      <c r="I68" s="16">
        <v>9228</v>
      </c>
      <c r="J68" s="16">
        <v>9173</v>
      </c>
      <c r="K68" s="16">
        <v>9012</v>
      </c>
      <c r="L68" s="16">
        <v>8994</v>
      </c>
      <c r="M68" s="16">
        <v>8845</v>
      </c>
      <c r="N68" s="18">
        <f t="shared" si="1"/>
        <v>8992.333333333334</v>
      </c>
    </row>
    <row r="69" spans="1:14" ht="12" customHeight="1">
      <c r="A69" s="10" t="s">
        <v>105</v>
      </c>
      <c r="B69" s="18">
        <v>6187</v>
      </c>
      <c r="C69" s="16">
        <v>6094</v>
      </c>
      <c r="D69" s="16">
        <v>5934</v>
      </c>
      <c r="E69" s="16">
        <v>6160</v>
      </c>
      <c r="F69" s="16">
        <v>6049</v>
      </c>
      <c r="G69" s="16">
        <v>6189</v>
      </c>
      <c r="H69" s="16">
        <v>6224</v>
      </c>
      <c r="I69" s="16">
        <v>6251</v>
      </c>
      <c r="J69" s="16">
        <v>6226</v>
      </c>
      <c r="K69" s="16">
        <v>6269</v>
      </c>
      <c r="L69" s="16">
        <v>6263</v>
      </c>
      <c r="M69" s="16">
        <v>6149</v>
      </c>
      <c r="N69" s="18">
        <f t="shared" si="1"/>
        <v>6166.25</v>
      </c>
    </row>
    <row r="70" spans="1:14" ht="12" customHeight="1">
      <c r="A70" s="10" t="s">
        <v>106</v>
      </c>
      <c r="B70" s="18">
        <v>7704</v>
      </c>
      <c r="C70" s="16">
        <v>7266</v>
      </c>
      <c r="D70" s="16">
        <v>7118</v>
      </c>
      <c r="E70" s="16">
        <v>7534</v>
      </c>
      <c r="F70" s="16">
        <v>6675</v>
      </c>
      <c r="G70" s="16">
        <v>7021</v>
      </c>
      <c r="H70" s="16">
        <v>7006</v>
      </c>
      <c r="I70" s="16">
        <v>7423</v>
      </c>
      <c r="J70" s="16">
        <v>7251</v>
      </c>
      <c r="K70" s="16">
        <v>7391</v>
      </c>
      <c r="L70" s="16">
        <v>7349</v>
      </c>
      <c r="M70" s="16">
        <v>7166</v>
      </c>
      <c r="N70" s="18">
        <f t="shared" si="1"/>
        <v>7242</v>
      </c>
    </row>
    <row r="71" spans="1:14" ht="12" customHeight="1">
      <c r="A71" s="10" t="s">
        <v>107</v>
      </c>
      <c r="B71" s="18">
        <v>14807</v>
      </c>
      <c r="C71" s="16">
        <v>14517</v>
      </c>
      <c r="D71" s="16">
        <v>14016</v>
      </c>
      <c r="E71" s="16">
        <v>14776</v>
      </c>
      <c r="F71" s="16">
        <v>14114</v>
      </c>
      <c r="G71" s="16">
        <v>14436</v>
      </c>
      <c r="H71" s="16">
        <v>14822</v>
      </c>
      <c r="I71" s="16">
        <v>15402</v>
      </c>
      <c r="J71" s="16">
        <v>15329</v>
      </c>
      <c r="K71" s="16">
        <v>15580</v>
      </c>
      <c r="L71" s="16">
        <v>15676</v>
      </c>
      <c r="M71" s="16">
        <v>15482</v>
      </c>
      <c r="N71" s="18">
        <f t="shared" si="1"/>
        <v>14913.083333333334</v>
      </c>
    </row>
    <row r="72" spans="1:14" ht="12" customHeight="1">
      <c r="A72" s="10" t="s">
        <v>108</v>
      </c>
      <c r="B72" s="18">
        <v>1805</v>
      </c>
      <c r="C72" s="16">
        <v>1797</v>
      </c>
      <c r="D72" s="16">
        <v>1740</v>
      </c>
      <c r="E72" s="16">
        <v>1802</v>
      </c>
      <c r="F72" s="16">
        <v>1802</v>
      </c>
      <c r="G72" s="16">
        <v>1811</v>
      </c>
      <c r="H72" s="16">
        <v>1805</v>
      </c>
      <c r="I72" s="16">
        <v>1900</v>
      </c>
      <c r="J72" s="16">
        <v>1841</v>
      </c>
      <c r="K72" s="16">
        <v>1881</v>
      </c>
      <c r="L72" s="16">
        <v>1849</v>
      </c>
      <c r="M72" s="16">
        <v>1797</v>
      </c>
      <c r="N72" s="18">
        <f t="shared" si="1"/>
        <v>1819.1666666666667</v>
      </c>
    </row>
    <row r="73" spans="1:14" ht="12" customHeight="1">
      <c r="A73" s="10" t="s">
        <v>109</v>
      </c>
      <c r="B73" s="18">
        <v>3556</v>
      </c>
      <c r="C73" s="16">
        <v>3501</v>
      </c>
      <c r="D73" s="16">
        <v>3227</v>
      </c>
      <c r="E73" s="16">
        <v>3476</v>
      </c>
      <c r="F73" s="16">
        <v>3343</v>
      </c>
      <c r="G73" s="16">
        <v>3444</v>
      </c>
      <c r="H73" s="16">
        <v>3552</v>
      </c>
      <c r="I73" s="16">
        <v>3666</v>
      </c>
      <c r="J73" s="16">
        <v>3615</v>
      </c>
      <c r="K73" s="16">
        <v>3697</v>
      </c>
      <c r="L73" s="16">
        <v>3678</v>
      </c>
      <c r="M73" s="16">
        <v>3539</v>
      </c>
      <c r="N73" s="18">
        <f t="shared" si="1"/>
        <v>3524.5</v>
      </c>
    </row>
    <row r="74" spans="1:14" ht="12" customHeight="1">
      <c r="A74" s="10" t="s">
        <v>110</v>
      </c>
      <c r="B74" s="18">
        <v>1149</v>
      </c>
      <c r="C74" s="16">
        <v>1086</v>
      </c>
      <c r="D74" s="16">
        <v>966</v>
      </c>
      <c r="E74" s="16">
        <v>1115</v>
      </c>
      <c r="F74" s="16">
        <v>1070</v>
      </c>
      <c r="G74" s="16">
        <v>1036</v>
      </c>
      <c r="H74" s="16">
        <v>1144</v>
      </c>
      <c r="I74" s="16">
        <v>1079</v>
      </c>
      <c r="J74" s="16">
        <v>1081</v>
      </c>
      <c r="K74" s="16">
        <v>1105</v>
      </c>
      <c r="L74" s="16">
        <v>1087</v>
      </c>
      <c r="M74" s="16">
        <v>1075</v>
      </c>
      <c r="N74" s="18">
        <f t="shared" si="1"/>
        <v>1082.75</v>
      </c>
    </row>
    <row r="75" spans="1:14" ht="12" customHeight="1">
      <c r="A75" s="10" t="s">
        <v>111</v>
      </c>
      <c r="B75" s="18">
        <v>1925</v>
      </c>
      <c r="C75" s="16">
        <v>1885</v>
      </c>
      <c r="D75" s="16">
        <v>1784</v>
      </c>
      <c r="E75" s="16">
        <v>1855</v>
      </c>
      <c r="F75" s="16">
        <v>1710</v>
      </c>
      <c r="G75" s="16">
        <v>1689</v>
      </c>
      <c r="H75" s="16">
        <v>1683</v>
      </c>
      <c r="I75" s="16">
        <v>1772</v>
      </c>
      <c r="J75" s="16">
        <v>1741</v>
      </c>
      <c r="K75" s="16">
        <v>1788</v>
      </c>
      <c r="L75" s="16">
        <v>1686</v>
      </c>
      <c r="M75" s="16">
        <v>1614</v>
      </c>
      <c r="N75" s="18">
        <f t="shared" si="1"/>
        <v>1761</v>
      </c>
    </row>
    <row r="76" spans="1:14" ht="12" customHeight="1">
      <c r="A76" s="10" t="s">
        <v>112</v>
      </c>
      <c r="B76" s="18">
        <v>6376</v>
      </c>
      <c r="C76" s="16">
        <v>6266</v>
      </c>
      <c r="D76" s="16">
        <v>6095</v>
      </c>
      <c r="E76" s="16">
        <v>6198</v>
      </c>
      <c r="F76" s="16">
        <v>6295</v>
      </c>
      <c r="G76" s="16">
        <v>6401</v>
      </c>
      <c r="H76" s="16">
        <v>6305</v>
      </c>
      <c r="I76" s="16">
        <v>6261</v>
      </c>
      <c r="J76" s="16">
        <v>6120</v>
      </c>
      <c r="K76" s="16">
        <v>6002</v>
      </c>
      <c r="L76" s="16">
        <v>6059</v>
      </c>
      <c r="M76" s="16">
        <v>5958</v>
      </c>
      <c r="N76" s="18">
        <f t="shared" si="1"/>
        <v>6194.666666666667</v>
      </c>
    </row>
    <row r="77" spans="1:14" ht="12" customHeight="1">
      <c r="A77" s="10" t="s">
        <v>113</v>
      </c>
      <c r="B77" s="18">
        <v>1123</v>
      </c>
      <c r="C77" s="16">
        <v>1058</v>
      </c>
      <c r="D77" s="16">
        <v>1089</v>
      </c>
      <c r="E77" s="16">
        <v>1114</v>
      </c>
      <c r="F77" s="16">
        <v>1110</v>
      </c>
      <c r="G77" s="16">
        <v>1108</v>
      </c>
      <c r="H77" s="16">
        <v>1116</v>
      </c>
      <c r="I77" s="16">
        <v>1085</v>
      </c>
      <c r="J77" s="16">
        <v>1080</v>
      </c>
      <c r="K77" s="16">
        <v>1091</v>
      </c>
      <c r="L77" s="16">
        <v>1099</v>
      </c>
      <c r="M77" s="16">
        <v>1074</v>
      </c>
      <c r="N77" s="18">
        <f t="shared" si="1"/>
        <v>1095.5833333333333</v>
      </c>
    </row>
    <row r="78" spans="1:14" ht="12" customHeight="1">
      <c r="A78" s="10" t="s">
        <v>114</v>
      </c>
      <c r="B78" s="18">
        <v>17</v>
      </c>
      <c r="C78" s="16">
        <v>20</v>
      </c>
      <c r="D78" s="16">
        <v>19</v>
      </c>
      <c r="E78" s="16">
        <v>16</v>
      </c>
      <c r="F78" s="16">
        <v>16</v>
      </c>
      <c r="G78" s="16">
        <v>18</v>
      </c>
      <c r="H78" s="16">
        <v>20</v>
      </c>
      <c r="I78" s="16">
        <v>22</v>
      </c>
      <c r="J78" s="16">
        <v>27</v>
      </c>
      <c r="K78" s="16">
        <v>27</v>
      </c>
      <c r="L78" s="16">
        <v>27</v>
      </c>
      <c r="M78" s="16">
        <v>27</v>
      </c>
      <c r="N78" s="18">
        <f t="shared" si="1"/>
        <v>21.333333333333332</v>
      </c>
    </row>
    <row r="79" spans="1:14" ht="12" customHeight="1">
      <c r="A79" s="10" t="s">
        <v>115</v>
      </c>
      <c r="B79" s="18">
        <v>22</v>
      </c>
      <c r="C79" s="16">
        <v>21</v>
      </c>
      <c r="D79" s="16">
        <v>22</v>
      </c>
      <c r="E79" s="16">
        <v>20</v>
      </c>
      <c r="F79" s="16">
        <v>23</v>
      </c>
      <c r="G79" s="16">
        <v>20</v>
      </c>
      <c r="H79" s="16">
        <v>24</v>
      </c>
      <c r="I79" s="16">
        <v>22</v>
      </c>
      <c r="J79" s="16">
        <v>24</v>
      </c>
      <c r="K79" s="16">
        <v>26</v>
      </c>
      <c r="L79" s="16">
        <v>24</v>
      </c>
      <c r="M79" s="16">
        <v>29</v>
      </c>
      <c r="N79" s="18">
        <f t="shared" si="1"/>
        <v>23.083333333333332</v>
      </c>
    </row>
    <row r="80" spans="1:14" ht="12" customHeight="1">
      <c r="A80" s="10" t="s">
        <v>116</v>
      </c>
      <c r="B80" s="18">
        <v>17</v>
      </c>
      <c r="C80" s="16">
        <v>19</v>
      </c>
      <c r="D80" s="16">
        <v>23</v>
      </c>
      <c r="E80" s="16">
        <v>21</v>
      </c>
      <c r="F80" s="16">
        <v>21</v>
      </c>
      <c r="G80" s="16">
        <v>21</v>
      </c>
      <c r="H80" s="16">
        <v>19</v>
      </c>
      <c r="I80" s="16">
        <v>17</v>
      </c>
      <c r="J80" s="16">
        <v>25</v>
      </c>
      <c r="K80" s="16">
        <v>20</v>
      </c>
      <c r="L80" s="16">
        <v>17</v>
      </c>
      <c r="M80" s="16">
        <v>17</v>
      </c>
      <c r="N80" s="18">
        <f t="shared" si="1"/>
        <v>19.75</v>
      </c>
    </row>
    <row r="81" spans="1:14" ht="12" customHeight="1">
      <c r="A81" s="10" t="s">
        <v>117</v>
      </c>
      <c r="B81" s="18">
        <v>25</v>
      </c>
      <c r="C81" s="16">
        <v>23</v>
      </c>
      <c r="D81" s="16">
        <v>27</v>
      </c>
      <c r="E81" s="16">
        <v>28</v>
      </c>
      <c r="F81" s="16">
        <v>27</v>
      </c>
      <c r="G81" s="16">
        <v>28</v>
      </c>
      <c r="H81" s="16">
        <v>31</v>
      </c>
      <c r="I81" s="16">
        <v>33</v>
      </c>
      <c r="J81" s="16">
        <v>30</v>
      </c>
      <c r="K81" s="16">
        <v>28</v>
      </c>
      <c r="L81" s="16">
        <v>35</v>
      </c>
      <c r="M81" s="16">
        <v>35</v>
      </c>
      <c r="N81" s="18">
        <f t="shared" si="1"/>
        <v>29.166666666666668</v>
      </c>
    </row>
    <row r="82" spans="1:14" ht="12" customHeight="1">
      <c r="A82" s="10" t="s">
        <v>118</v>
      </c>
      <c r="B82" s="18">
        <v>91</v>
      </c>
      <c r="C82" s="16">
        <v>90</v>
      </c>
      <c r="D82" s="16">
        <v>93</v>
      </c>
      <c r="E82" s="16">
        <v>87</v>
      </c>
      <c r="F82" s="16">
        <v>83</v>
      </c>
      <c r="G82" s="16">
        <v>74</v>
      </c>
      <c r="H82" s="16">
        <v>82</v>
      </c>
      <c r="I82" s="16">
        <v>87</v>
      </c>
      <c r="J82" s="16">
        <v>83</v>
      </c>
      <c r="K82" s="16">
        <v>88</v>
      </c>
      <c r="L82" s="16">
        <v>84</v>
      </c>
      <c r="M82" s="16">
        <v>84</v>
      </c>
      <c r="N82" s="18">
        <f t="shared" si="1"/>
        <v>85.5</v>
      </c>
    </row>
    <row r="83" spans="1:14" ht="12" customHeight="1">
      <c r="A83" s="10" t="s">
        <v>119</v>
      </c>
      <c r="B83" s="18">
        <v>29</v>
      </c>
      <c r="C83" s="16">
        <v>30</v>
      </c>
      <c r="D83" s="16">
        <v>31</v>
      </c>
      <c r="E83" s="16">
        <v>27</v>
      </c>
      <c r="F83" s="16">
        <v>26</v>
      </c>
      <c r="G83" s="16">
        <v>25</v>
      </c>
      <c r="H83" s="16">
        <v>24</v>
      </c>
      <c r="I83" s="16">
        <v>20</v>
      </c>
      <c r="J83" s="16">
        <v>22</v>
      </c>
      <c r="K83" s="16">
        <v>23</v>
      </c>
      <c r="L83" s="16">
        <v>31</v>
      </c>
      <c r="M83" s="16">
        <v>26</v>
      </c>
      <c r="N83" s="18">
        <f t="shared" si="1"/>
        <v>26.166666666666668</v>
      </c>
    </row>
    <row r="84" spans="1:14" ht="12" customHeight="1">
      <c r="A84" s="10" t="s">
        <v>120</v>
      </c>
      <c r="B84" s="18">
        <v>78</v>
      </c>
      <c r="C84" s="16">
        <v>67</v>
      </c>
      <c r="D84" s="16">
        <v>58</v>
      </c>
      <c r="E84" s="16">
        <v>66</v>
      </c>
      <c r="F84" s="16">
        <v>64</v>
      </c>
      <c r="G84" s="16">
        <v>70</v>
      </c>
      <c r="H84" s="16">
        <v>79</v>
      </c>
      <c r="I84" s="16">
        <v>80</v>
      </c>
      <c r="J84" s="16">
        <v>80</v>
      </c>
      <c r="K84" s="16">
        <v>82</v>
      </c>
      <c r="L84" s="16">
        <v>69</v>
      </c>
      <c r="M84" s="16">
        <v>76</v>
      </c>
      <c r="N84" s="18">
        <f t="shared" si="1"/>
        <v>72.41666666666667</v>
      </c>
    </row>
    <row r="85" spans="1:14" ht="12" customHeight="1">
      <c r="A85" s="10" t="s">
        <v>121</v>
      </c>
      <c r="B85" s="18">
        <v>113</v>
      </c>
      <c r="C85" s="16">
        <v>103</v>
      </c>
      <c r="D85" s="16">
        <v>108</v>
      </c>
      <c r="E85" s="16">
        <v>116</v>
      </c>
      <c r="F85" s="16">
        <v>106</v>
      </c>
      <c r="G85" s="16">
        <v>97</v>
      </c>
      <c r="H85" s="16">
        <v>107</v>
      </c>
      <c r="I85" s="16">
        <v>103</v>
      </c>
      <c r="J85" s="16">
        <v>98</v>
      </c>
      <c r="K85" s="16">
        <v>105</v>
      </c>
      <c r="L85" s="16">
        <v>105</v>
      </c>
      <c r="M85" s="16">
        <v>128</v>
      </c>
      <c r="N85" s="18">
        <f t="shared" si="1"/>
        <v>107.41666666666667</v>
      </c>
    </row>
    <row r="86" spans="1:14" ht="12" customHeight="1">
      <c r="A86" s="10" t="s">
        <v>122</v>
      </c>
      <c r="B86" s="18">
        <v>41</v>
      </c>
      <c r="C86" s="16">
        <v>34</v>
      </c>
      <c r="D86" s="16">
        <v>36</v>
      </c>
      <c r="E86" s="16">
        <v>40</v>
      </c>
      <c r="F86" s="16">
        <v>42</v>
      </c>
      <c r="G86" s="16">
        <v>51</v>
      </c>
      <c r="H86" s="16">
        <v>52</v>
      </c>
      <c r="I86" s="16">
        <v>53</v>
      </c>
      <c r="J86" s="16">
        <v>46</v>
      </c>
      <c r="K86" s="16">
        <v>54</v>
      </c>
      <c r="L86" s="16">
        <v>49</v>
      </c>
      <c r="M86" s="16">
        <v>48</v>
      </c>
      <c r="N86" s="18">
        <f t="shared" si="1"/>
        <v>45.5</v>
      </c>
    </row>
    <row r="87" spans="1:14" ht="12" customHeight="1">
      <c r="A87" s="10" t="s">
        <v>123</v>
      </c>
      <c r="B87" s="18">
        <v>20</v>
      </c>
      <c r="C87" s="16">
        <v>19</v>
      </c>
      <c r="D87" s="16">
        <v>21</v>
      </c>
      <c r="E87" s="16">
        <v>19</v>
      </c>
      <c r="F87" s="16">
        <v>21</v>
      </c>
      <c r="G87" s="16">
        <v>20</v>
      </c>
      <c r="H87" s="16">
        <v>20</v>
      </c>
      <c r="I87" s="16">
        <v>18</v>
      </c>
      <c r="J87" s="16">
        <v>18</v>
      </c>
      <c r="K87" s="16">
        <v>16</v>
      </c>
      <c r="L87" s="16">
        <v>17</v>
      </c>
      <c r="M87" s="16">
        <v>15</v>
      </c>
      <c r="N87" s="18">
        <f t="shared" si="1"/>
        <v>18.666666666666668</v>
      </c>
    </row>
    <row r="88" spans="1:14" s="23" customFormat="1" ht="24.75" customHeight="1">
      <c r="A88" s="19" t="s">
        <v>124</v>
      </c>
      <c r="B88" s="21">
        <v>54444</v>
      </c>
      <c r="C88" s="20">
        <v>52906</v>
      </c>
      <c r="D88" s="20">
        <v>51149</v>
      </c>
      <c r="E88" s="20">
        <v>53262</v>
      </c>
      <c r="F88" s="20">
        <v>51379</v>
      </c>
      <c r="G88" s="20">
        <v>52480</v>
      </c>
      <c r="H88" s="20">
        <v>53165</v>
      </c>
      <c r="I88" s="20">
        <v>54522</v>
      </c>
      <c r="J88" s="20">
        <v>53910</v>
      </c>
      <c r="K88" s="20">
        <v>54285</v>
      </c>
      <c r="L88" s="20">
        <v>54198</v>
      </c>
      <c r="M88" s="20">
        <v>53184</v>
      </c>
      <c r="N88" s="21">
        <f t="shared" si="1"/>
        <v>53240.333333333336</v>
      </c>
    </row>
    <row r="89" spans="1:14" ht="12" customHeight="1">
      <c r="A89" s="11" t="s">
        <v>125</v>
      </c>
      <c r="B89" s="18">
        <v>2507</v>
      </c>
      <c r="C89" s="16">
        <v>2371</v>
      </c>
      <c r="D89" s="16">
        <v>2313</v>
      </c>
      <c r="E89" s="16">
        <v>2354</v>
      </c>
      <c r="F89" s="16">
        <v>2347</v>
      </c>
      <c r="G89" s="16">
        <v>2334</v>
      </c>
      <c r="H89" s="16">
        <v>2342</v>
      </c>
      <c r="I89" s="16">
        <v>2371</v>
      </c>
      <c r="J89" s="16">
        <v>2379</v>
      </c>
      <c r="K89" s="16">
        <v>2309</v>
      </c>
      <c r="L89" s="16">
        <v>2054</v>
      </c>
      <c r="M89" s="16">
        <v>2315</v>
      </c>
      <c r="N89" s="18">
        <f t="shared" si="1"/>
        <v>2333</v>
      </c>
    </row>
    <row r="90" spans="1:14" ht="12" customHeight="1">
      <c r="A90" s="11" t="s">
        <v>126</v>
      </c>
      <c r="B90" s="18">
        <v>421</v>
      </c>
      <c r="C90" s="16">
        <v>421</v>
      </c>
      <c r="D90" s="16">
        <v>398</v>
      </c>
      <c r="E90" s="16">
        <v>387</v>
      </c>
      <c r="F90" s="16">
        <v>392</v>
      </c>
      <c r="G90" s="16">
        <v>408</v>
      </c>
      <c r="H90" s="16">
        <v>434</v>
      </c>
      <c r="I90" s="16">
        <v>408</v>
      </c>
      <c r="J90" s="16">
        <v>419</v>
      </c>
      <c r="K90" s="16">
        <v>410</v>
      </c>
      <c r="L90" s="16">
        <v>409</v>
      </c>
      <c r="M90" s="16">
        <v>422</v>
      </c>
      <c r="N90" s="18">
        <f t="shared" si="1"/>
        <v>410.75</v>
      </c>
    </row>
    <row r="91" spans="1:14" ht="12" customHeight="1">
      <c r="A91" s="11" t="s">
        <v>127</v>
      </c>
      <c r="B91" s="18">
        <v>15444</v>
      </c>
      <c r="C91" s="16">
        <v>14398</v>
      </c>
      <c r="D91" s="16">
        <v>13435</v>
      </c>
      <c r="E91" s="16">
        <v>13899</v>
      </c>
      <c r="F91" s="16">
        <v>13758</v>
      </c>
      <c r="G91" s="16">
        <v>14066</v>
      </c>
      <c r="H91" s="16">
        <v>14581</v>
      </c>
      <c r="I91" s="16">
        <v>14916</v>
      </c>
      <c r="J91" s="16">
        <v>15206</v>
      </c>
      <c r="K91" s="16">
        <v>15459</v>
      </c>
      <c r="L91" s="16">
        <v>15445</v>
      </c>
      <c r="M91" s="16">
        <v>14608</v>
      </c>
      <c r="N91" s="18">
        <f t="shared" si="1"/>
        <v>14601.25</v>
      </c>
    </row>
    <row r="92" spans="1:14" ht="12" customHeight="1">
      <c r="A92" s="11" t="s">
        <v>128</v>
      </c>
      <c r="B92" s="18">
        <v>128818</v>
      </c>
      <c r="C92" s="16">
        <v>123735</v>
      </c>
      <c r="D92" s="16">
        <v>118318</v>
      </c>
      <c r="E92" s="16">
        <v>125122</v>
      </c>
      <c r="F92" s="16">
        <v>123175</v>
      </c>
      <c r="G92" s="16">
        <v>125049</v>
      </c>
      <c r="H92" s="16">
        <v>128129</v>
      </c>
      <c r="I92" s="16">
        <v>130026</v>
      </c>
      <c r="J92" s="16">
        <v>128327</v>
      </c>
      <c r="K92" s="16">
        <v>131906</v>
      </c>
      <c r="L92" s="16">
        <v>130087</v>
      </c>
      <c r="M92" s="16">
        <v>125090</v>
      </c>
      <c r="N92" s="18">
        <f t="shared" si="1"/>
        <v>126481.83333333333</v>
      </c>
    </row>
    <row r="93" spans="1:14" ht="12" customHeight="1">
      <c r="A93" s="11" t="s">
        <v>129</v>
      </c>
      <c r="B93" s="18">
        <v>644</v>
      </c>
      <c r="C93" s="16">
        <v>569</v>
      </c>
      <c r="D93" s="16">
        <v>527</v>
      </c>
      <c r="E93" s="16">
        <v>537</v>
      </c>
      <c r="F93" s="16">
        <v>540</v>
      </c>
      <c r="G93" s="16">
        <v>600</v>
      </c>
      <c r="H93" s="16">
        <v>632</v>
      </c>
      <c r="I93" s="16">
        <v>587</v>
      </c>
      <c r="J93" s="16">
        <v>578</v>
      </c>
      <c r="K93" s="16">
        <v>603</v>
      </c>
      <c r="L93" s="16">
        <v>657</v>
      </c>
      <c r="M93" s="16">
        <v>602</v>
      </c>
      <c r="N93" s="18">
        <f t="shared" si="1"/>
        <v>589.6666666666666</v>
      </c>
    </row>
    <row r="94" spans="1:14" ht="12" customHeight="1">
      <c r="A94" s="11" t="s">
        <v>130</v>
      </c>
      <c r="B94" s="18">
        <v>3614</v>
      </c>
      <c r="C94" s="16">
        <v>3450</v>
      </c>
      <c r="D94" s="16">
        <v>3199</v>
      </c>
      <c r="E94" s="16">
        <v>3282</v>
      </c>
      <c r="F94" s="16">
        <v>3218</v>
      </c>
      <c r="G94" s="16">
        <v>3188</v>
      </c>
      <c r="H94" s="16">
        <v>3349</v>
      </c>
      <c r="I94" s="16">
        <v>3502</v>
      </c>
      <c r="J94" s="16">
        <v>3352</v>
      </c>
      <c r="K94" s="16">
        <v>3476</v>
      </c>
      <c r="L94" s="16">
        <v>3515</v>
      </c>
      <c r="M94" s="16">
        <v>3406</v>
      </c>
      <c r="N94" s="18">
        <f t="shared" si="1"/>
        <v>3379.25</v>
      </c>
    </row>
    <row r="95" spans="1:14" ht="12" customHeight="1">
      <c r="A95" s="11" t="s">
        <v>131</v>
      </c>
      <c r="B95" s="18">
        <v>4236</v>
      </c>
      <c r="C95" s="16">
        <v>4160</v>
      </c>
      <c r="D95" s="16">
        <v>4068</v>
      </c>
      <c r="E95" s="16">
        <v>4179</v>
      </c>
      <c r="F95" s="16">
        <v>4182</v>
      </c>
      <c r="G95" s="16">
        <v>4220</v>
      </c>
      <c r="H95" s="16">
        <v>4171</v>
      </c>
      <c r="I95" s="16">
        <v>4139</v>
      </c>
      <c r="J95" s="16">
        <v>4096</v>
      </c>
      <c r="K95" s="16">
        <v>4090</v>
      </c>
      <c r="L95" s="16">
        <v>4053</v>
      </c>
      <c r="M95" s="16">
        <v>4001</v>
      </c>
      <c r="N95" s="18">
        <f t="shared" si="1"/>
        <v>4132.916666666667</v>
      </c>
    </row>
    <row r="96" spans="1:14" ht="12" customHeight="1">
      <c r="A96" s="11" t="s">
        <v>132</v>
      </c>
      <c r="B96" s="18">
        <v>6761</v>
      </c>
      <c r="C96" s="16">
        <v>6500</v>
      </c>
      <c r="D96" s="16">
        <v>6330</v>
      </c>
      <c r="E96" s="16">
        <v>6512</v>
      </c>
      <c r="F96" s="16">
        <v>6491</v>
      </c>
      <c r="G96" s="16">
        <v>6578</v>
      </c>
      <c r="H96" s="16">
        <v>6769</v>
      </c>
      <c r="I96" s="16">
        <v>6887</v>
      </c>
      <c r="J96" s="16">
        <v>6776</v>
      </c>
      <c r="K96" s="16">
        <v>6828</v>
      </c>
      <c r="L96" s="16">
        <v>6805</v>
      </c>
      <c r="M96" s="16">
        <v>6681</v>
      </c>
      <c r="N96" s="18">
        <f t="shared" si="1"/>
        <v>6659.833333333333</v>
      </c>
    </row>
    <row r="97" spans="1:14" ht="12" customHeight="1">
      <c r="A97" s="11" t="s">
        <v>133</v>
      </c>
      <c r="B97" s="18">
        <v>11038</v>
      </c>
      <c r="C97" s="16">
        <v>10865</v>
      </c>
      <c r="D97" s="16">
        <v>10590</v>
      </c>
      <c r="E97" s="16">
        <v>10956</v>
      </c>
      <c r="F97" s="16">
        <v>10976</v>
      </c>
      <c r="G97" s="16">
        <v>11023</v>
      </c>
      <c r="H97" s="16">
        <v>11096</v>
      </c>
      <c r="I97" s="16">
        <v>11177</v>
      </c>
      <c r="J97" s="16">
        <v>10976</v>
      </c>
      <c r="K97" s="16">
        <v>10904</v>
      </c>
      <c r="L97" s="16">
        <v>10800</v>
      </c>
      <c r="M97" s="16">
        <v>10701</v>
      </c>
      <c r="N97" s="18">
        <f t="shared" si="1"/>
        <v>10925.166666666666</v>
      </c>
    </row>
    <row r="98" spans="1:14" ht="12" customHeight="1">
      <c r="A98" s="11" t="s">
        <v>134</v>
      </c>
      <c r="B98" s="18">
        <v>22637</v>
      </c>
      <c r="C98" s="16">
        <v>21990</v>
      </c>
      <c r="D98" s="16">
        <v>21926</v>
      </c>
      <c r="E98" s="16">
        <v>22416</v>
      </c>
      <c r="F98" s="16">
        <v>21572</v>
      </c>
      <c r="G98" s="16">
        <v>21698</v>
      </c>
      <c r="H98" s="16">
        <v>22138</v>
      </c>
      <c r="I98" s="16">
        <v>22475</v>
      </c>
      <c r="J98" s="16">
        <v>21843</v>
      </c>
      <c r="K98" s="16">
        <v>22298</v>
      </c>
      <c r="L98" s="16">
        <v>22032</v>
      </c>
      <c r="M98" s="16">
        <v>21526</v>
      </c>
      <c r="N98" s="18">
        <f t="shared" si="1"/>
        <v>22045.916666666668</v>
      </c>
    </row>
    <row r="99" spans="1:14" ht="12" customHeight="1">
      <c r="A99" s="11" t="s">
        <v>135</v>
      </c>
      <c r="B99" s="18">
        <v>365</v>
      </c>
      <c r="C99" s="16">
        <v>342</v>
      </c>
      <c r="D99" s="16">
        <v>339</v>
      </c>
      <c r="E99" s="16">
        <v>343</v>
      </c>
      <c r="F99" s="16">
        <v>330</v>
      </c>
      <c r="G99" s="16">
        <v>352</v>
      </c>
      <c r="H99" s="16">
        <v>368</v>
      </c>
      <c r="I99" s="16">
        <v>376</v>
      </c>
      <c r="J99" s="16">
        <v>378</v>
      </c>
      <c r="K99" s="16">
        <v>380</v>
      </c>
      <c r="L99" s="16">
        <v>384</v>
      </c>
      <c r="M99" s="16">
        <v>360</v>
      </c>
      <c r="N99" s="18">
        <f t="shared" si="1"/>
        <v>359.75</v>
      </c>
    </row>
    <row r="100" spans="1:14" ht="12" customHeight="1">
      <c r="A100" s="11" t="s">
        <v>136</v>
      </c>
      <c r="B100" s="18">
        <v>1033</v>
      </c>
      <c r="C100" s="16">
        <v>990</v>
      </c>
      <c r="D100" s="16">
        <v>862</v>
      </c>
      <c r="E100" s="16">
        <v>967</v>
      </c>
      <c r="F100" s="16">
        <v>836</v>
      </c>
      <c r="G100" s="16">
        <v>852</v>
      </c>
      <c r="H100" s="16">
        <v>914</v>
      </c>
      <c r="I100" s="16">
        <v>950</v>
      </c>
      <c r="J100" s="16">
        <v>964</v>
      </c>
      <c r="K100" s="16">
        <v>1022</v>
      </c>
      <c r="L100" s="16">
        <v>1005</v>
      </c>
      <c r="M100" s="16">
        <v>934</v>
      </c>
      <c r="N100" s="18">
        <f t="shared" si="1"/>
        <v>944.0833333333334</v>
      </c>
    </row>
    <row r="101" spans="1:14" ht="12" customHeight="1">
      <c r="A101" s="11" t="s">
        <v>137</v>
      </c>
      <c r="B101" s="18">
        <v>1092</v>
      </c>
      <c r="C101" s="16">
        <v>1079</v>
      </c>
      <c r="D101" s="16">
        <v>958</v>
      </c>
      <c r="E101" s="16">
        <v>1030</v>
      </c>
      <c r="F101" s="16">
        <v>964</v>
      </c>
      <c r="G101" s="16">
        <v>1011</v>
      </c>
      <c r="H101" s="16">
        <v>1013</v>
      </c>
      <c r="I101" s="16">
        <v>1024</v>
      </c>
      <c r="J101" s="16">
        <v>1011</v>
      </c>
      <c r="K101" s="16">
        <v>1042</v>
      </c>
      <c r="L101" s="16">
        <v>1046</v>
      </c>
      <c r="M101" s="16">
        <v>957</v>
      </c>
      <c r="N101" s="18">
        <f t="shared" si="1"/>
        <v>1018.9166666666666</v>
      </c>
    </row>
    <row r="102" spans="1:14" ht="12" customHeight="1">
      <c r="A102" s="11" t="s">
        <v>138</v>
      </c>
      <c r="B102" s="18">
        <v>112</v>
      </c>
      <c r="C102" s="16">
        <v>104</v>
      </c>
      <c r="D102" s="16">
        <v>100</v>
      </c>
      <c r="E102" s="16">
        <v>101</v>
      </c>
      <c r="F102" s="16">
        <v>103</v>
      </c>
      <c r="G102" s="16">
        <v>105</v>
      </c>
      <c r="H102" s="16">
        <v>101</v>
      </c>
      <c r="I102" s="16">
        <v>101</v>
      </c>
      <c r="J102" s="16">
        <v>94</v>
      </c>
      <c r="K102" s="16">
        <v>102</v>
      </c>
      <c r="L102" s="16">
        <v>89</v>
      </c>
      <c r="M102" s="16">
        <v>90</v>
      </c>
      <c r="N102" s="18">
        <f t="shared" si="1"/>
        <v>100.16666666666667</v>
      </c>
    </row>
    <row r="103" spans="1:14" s="23" customFormat="1" ht="24.75" customHeight="1">
      <c r="A103" s="19" t="s">
        <v>139</v>
      </c>
      <c r="B103" s="21">
        <v>198722</v>
      </c>
      <c r="C103" s="20">
        <v>190974</v>
      </c>
      <c r="D103" s="20">
        <v>183363</v>
      </c>
      <c r="E103" s="20">
        <v>192085</v>
      </c>
      <c r="F103" s="20">
        <v>188884</v>
      </c>
      <c r="G103" s="20">
        <v>191484</v>
      </c>
      <c r="H103" s="20">
        <v>196037</v>
      </c>
      <c r="I103" s="20">
        <v>198939</v>
      </c>
      <c r="J103" s="20">
        <v>196399</v>
      </c>
      <c r="K103" s="20">
        <v>200829</v>
      </c>
      <c r="L103" s="20">
        <v>198381</v>
      </c>
      <c r="M103" s="20">
        <v>191693</v>
      </c>
      <c r="N103" s="21">
        <f t="shared" si="1"/>
        <v>193982.5</v>
      </c>
    </row>
    <row r="104" spans="1:14" s="31" customFormat="1" ht="16.5" customHeight="1" thickBot="1">
      <c r="A104" s="28" t="s">
        <v>140</v>
      </c>
      <c r="B104" s="29">
        <v>880030</v>
      </c>
      <c r="C104" s="30">
        <v>843170</v>
      </c>
      <c r="D104" s="30">
        <v>806512</v>
      </c>
      <c r="E104" s="30">
        <v>836262</v>
      </c>
      <c r="F104" s="30">
        <v>823886</v>
      </c>
      <c r="G104" s="30">
        <v>833428</v>
      </c>
      <c r="H104" s="30">
        <v>852775</v>
      </c>
      <c r="I104" s="30">
        <v>870512</v>
      </c>
      <c r="J104" s="30">
        <v>867442</v>
      </c>
      <c r="K104" s="30">
        <v>878838</v>
      </c>
      <c r="L104" s="30">
        <v>880675</v>
      </c>
      <c r="M104" s="30">
        <v>862652</v>
      </c>
      <c r="N104" s="29">
        <f t="shared" si="1"/>
        <v>853015.1666666666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  <row r="108" ht="12">
      <c r="B108" s="26"/>
    </row>
    <row r="115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41183</v>
      </c>
      <c r="C5" s="69">
        <f>DATE(RIGHT(A2,4)-1,11,1)</f>
        <v>41214</v>
      </c>
      <c r="D5" s="69">
        <f>DATE(RIGHT(A2,4)-1,12,1)</f>
        <v>41244</v>
      </c>
      <c r="E5" s="69">
        <f>DATE(RIGHT(A2,4),1,1)</f>
        <v>41275</v>
      </c>
      <c r="F5" s="69">
        <f>DATE(RIGHT(A2,4),2,1)</f>
        <v>41306</v>
      </c>
      <c r="G5" s="69">
        <f>DATE(RIGHT(A2,4),3,1)</f>
        <v>41334</v>
      </c>
      <c r="H5" s="69">
        <f>DATE(RIGHT(A2,4),4,1)</f>
        <v>41365</v>
      </c>
      <c r="I5" s="69">
        <f>DATE(RIGHT(A2,4),5,1)</f>
        <v>41395</v>
      </c>
      <c r="J5" s="69">
        <f>DATE(RIGHT(A2,4),6,1)</f>
        <v>41426</v>
      </c>
      <c r="K5" s="69">
        <f>DATE(RIGHT(A2,4),7,1)</f>
        <v>41456</v>
      </c>
      <c r="L5" s="69">
        <f>DATE(RIGHT(A2,4),8,1)</f>
        <v>41487</v>
      </c>
      <c r="M5" s="69">
        <f>DATE(RIGHT(A2,4),9,1)</f>
        <v>41518</v>
      </c>
      <c r="N5" s="17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1067</v>
      </c>
      <c r="C6" s="74">
        <v>1090</v>
      </c>
      <c r="D6" s="74">
        <v>1062</v>
      </c>
      <c r="E6" s="74">
        <v>1100</v>
      </c>
      <c r="F6" s="74">
        <v>1071</v>
      </c>
      <c r="G6" s="74">
        <v>1084</v>
      </c>
      <c r="H6" s="74">
        <v>1103</v>
      </c>
      <c r="I6" s="74">
        <v>1122</v>
      </c>
      <c r="J6" s="74">
        <v>1114</v>
      </c>
      <c r="K6" s="74">
        <v>1120</v>
      </c>
      <c r="L6" s="74">
        <v>1085</v>
      </c>
      <c r="M6" s="75">
        <v>1045</v>
      </c>
      <c r="N6" s="73">
        <f aca="true" t="shared" si="0" ref="N6:N104">IF(SUM(B6:M6)&gt;0,AVERAGE(B6:M6),"0")</f>
        <v>1088.5833333333333</v>
      </c>
    </row>
    <row r="7" spans="1:14" s="76" customFormat="1" ht="12" customHeight="1">
      <c r="A7" s="72" t="str">
        <f>'Pregnant Women Participating'!A7</f>
        <v>Maine</v>
      </c>
      <c r="B7" s="73">
        <v>903</v>
      </c>
      <c r="C7" s="74">
        <v>947</v>
      </c>
      <c r="D7" s="74">
        <v>957</v>
      </c>
      <c r="E7" s="74">
        <v>987</v>
      </c>
      <c r="F7" s="74">
        <v>976</v>
      </c>
      <c r="G7" s="74">
        <v>1008</v>
      </c>
      <c r="H7" s="74">
        <v>997</v>
      </c>
      <c r="I7" s="74">
        <v>953</v>
      </c>
      <c r="J7" s="74">
        <v>918</v>
      </c>
      <c r="K7" s="74">
        <v>905</v>
      </c>
      <c r="L7" s="74">
        <v>920</v>
      </c>
      <c r="M7" s="75">
        <v>964</v>
      </c>
      <c r="N7" s="73">
        <f t="shared" si="0"/>
        <v>952.9166666666666</v>
      </c>
    </row>
    <row r="8" spans="1:14" s="76" customFormat="1" ht="12" customHeight="1">
      <c r="A8" s="72" t="str">
        <f>'Pregnant Women Participating'!A8</f>
        <v>Massachusetts</v>
      </c>
      <c r="B8" s="73">
        <v>3385</v>
      </c>
      <c r="C8" s="74">
        <v>3307</v>
      </c>
      <c r="D8" s="74">
        <v>3180</v>
      </c>
      <c r="E8" s="74">
        <v>3328</v>
      </c>
      <c r="F8" s="74">
        <v>3296</v>
      </c>
      <c r="G8" s="74">
        <v>3270</v>
      </c>
      <c r="H8" s="74">
        <v>3253</v>
      </c>
      <c r="I8" s="74">
        <v>3199</v>
      </c>
      <c r="J8" s="74">
        <v>3145</v>
      </c>
      <c r="K8" s="74">
        <v>3183</v>
      </c>
      <c r="L8" s="74">
        <v>3222</v>
      </c>
      <c r="M8" s="75">
        <v>3289</v>
      </c>
      <c r="N8" s="73">
        <f t="shared" si="0"/>
        <v>3254.75</v>
      </c>
    </row>
    <row r="9" spans="1:14" s="76" customFormat="1" ht="12" customHeight="1">
      <c r="A9" s="72" t="str">
        <f>'Pregnant Women Participating'!A9</f>
        <v>New Hampshire</v>
      </c>
      <c r="B9" s="73">
        <v>613</v>
      </c>
      <c r="C9" s="74">
        <v>622</v>
      </c>
      <c r="D9" s="74">
        <v>597</v>
      </c>
      <c r="E9" s="74">
        <v>603</v>
      </c>
      <c r="F9" s="74">
        <v>589</v>
      </c>
      <c r="G9" s="74">
        <v>573</v>
      </c>
      <c r="H9" s="74">
        <v>578</v>
      </c>
      <c r="I9" s="74">
        <v>620</v>
      </c>
      <c r="J9" s="74">
        <v>623</v>
      </c>
      <c r="K9" s="74">
        <v>632</v>
      </c>
      <c r="L9" s="74">
        <v>667</v>
      </c>
      <c r="M9" s="75">
        <v>641</v>
      </c>
      <c r="N9" s="73">
        <f t="shared" si="0"/>
        <v>613.1666666666666</v>
      </c>
    </row>
    <row r="10" spans="1:14" s="76" customFormat="1" ht="12" customHeight="1">
      <c r="A10" s="72" t="str">
        <f>'Pregnant Women Participating'!A10</f>
        <v>New York</v>
      </c>
      <c r="B10" s="73">
        <v>10188</v>
      </c>
      <c r="C10" s="74">
        <v>10157</v>
      </c>
      <c r="D10" s="74">
        <v>9951</v>
      </c>
      <c r="E10" s="74">
        <v>10141</v>
      </c>
      <c r="F10" s="74">
        <v>10091</v>
      </c>
      <c r="G10" s="74">
        <v>10081</v>
      </c>
      <c r="H10" s="74">
        <v>10297</v>
      </c>
      <c r="I10" s="74">
        <v>10327</v>
      </c>
      <c r="J10" s="74">
        <v>10158</v>
      </c>
      <c r="K10" s="74">
        <v>10115</v>
      </c>
      <c r="L10" s="74">
        <v>10216</v>
      </c>
      <c r="M10" s="75">
        <v>10085</v>
      </c>
      <c r="N10" s="73">
        <f t="shared" si="0"/>
        <v>10150.583333333334</v>
      </c>
    </row>
    <row r="11" spans="1:14" s="76" customFormat="1" ht="12" customHeight="1">
      <c r="A11" s="72" t="str">
        <f>'Pregnant Women Participating'!A11</f>
        <v>Rhode Island</v>
      </c>
      <c r="B11" s="73">
        <v>379</v>
      </c>
      <c r="C11" s="74">
        <v>349</v>
      </c>
      <c r="D11" s="74">
        <v>345</v>
      </c>
      <c r="E11" s="74">
        <v>341</v>
      </c>
      <c r="F11" s="74">
        <v>326</v>
      </c>
      <c r="G11" s="74">
        <v>333</v>
      </c>
      <c r="H11" s="74">
        <v>346</v>
      </c>
      <c r="I11" s="74">
        <v>340</v>
      </c>
      <c r="J11" s="74">
        <v>332</v>
      </c>
      <c r="K11" s="74">
        <v>324</v>
      </c>
      <c r="L11" s="74">
        <v>323</v>
      </c>
      <c r="M11" s="75">
        <v>351</v>
      </c>
      <c r="N11" s="73">
        <f t="shared" si="0"/>
        <v>340.75</v>
      </c>
    </row>
    <row r="12" spans="1:14" s="76" customFormat="1" ht="12" customHeight="1">
      <c r="A12" s="72" t="str">
        <f>'Pregnant Women Participating'!A12</f>
        <v>Vermont</v>
      </c>
      <c r="B12" s="73">
        <v>902</v>
      </c>
      <c r="C12" s="74">
        <v>905</v>
      </c>
      <c r="D12" s="74">
        <v>855</v>
      </c>
      <c r="E12" s="74">
        <v>852</v>
      </c>
      <c r="F12" s="74">
        <v>858</v>
      </c>
      <c r="G12" s="74">
        <v>832</v>
      </c>
      <c r="H12" s="74">
        <v>823</v>
      </c>
      <c r="I12" s="74">
        <v>826</v>
      </c>
      <c r="J12" s="74">
        <v>826</v>
      </c>
      <c r="K12" s="74">
        <v>821</v>
      </c>
      <c r="L12" s="74">
        <v>835</v>
      </c>
      <c r="M12" s="75">
        <v>840</v>
      </c>
      <c r="N12" s="73">
        <f t="shared" si="0"/>
        <v>847.9166666666666</v>
      </c>
    </row>
    <row r="13" spans="1:14" s="76" customFormat="1" ht="12" customHeight="1">
      <c r="A13" s="72" t="str">
        <f>'Pregnant Women Participating'!A13</f>
        <v>Indian Township, ME</v>
      </c>
      <c r="B13" s="73">
        <v>6</v>
      </c>
      <c r="C13" s="74">
        <v>6</v>
      </c>
      <c r="D13" s="74">
        <v>5</v>
      </c>
      <c r="E13" s="74">
        <v>4</v>
      </c>
      <c r="F13" s="74">
        <v>4</v>
      </c>
      <c r="G13" s="74">
        <v>5</v>
      </c>
      <c r="H13" s="74">
        <v>3</v>
      </c>
      <c r="I13" s="74">
        <v>3</v>
      </c>
      <c r="J13" s="74">
        <v>5</v>
      </c>
      <c r="K13" s="74">
        <v>5</v>
      </c>
      <c r="L13" s="74">
        <v>2</v>
      </c>
      <c r="M13" s="75">
        <v>1</v>
      </c>
      <c r="N13" s="73">
        <f t="shared" si="0"/>
        <v>4.083333333333333</v>
      </c>
    </row>
    <row r="14" spans="1:14" s="76" customFormat="1" ht="12" customHeight="1">
      <c r="A14" s="72" t="str">
        <f>'Pregnant Women Participating'!A14</f>
        <v>Pleasant Point, ME</v>
      </c>
      <c r="B14" s="73">
        <v>2</v>
      </c>
      <c r="C14" s="74">
        <v>6</v>
      </c>
      <c r="D14" s="74">
        <v>2</v>
      </c>
      <c r="E14" s="74">
        <v>3</v>
      </c>
      <c r="F14" s="74">
        <v>3</v>
      </c>
      <c r="G14" s="74">
        <v>3</v>
      </c>
      <c r="H14" s="74">
        <v>2</v>
      </c>
      <c r="I14" s="74">
        <v>4</v>
      </c>
      <c r="J14" s="74">
        <v>2</v>
      </c>
      <c r="K14" s="74">
        <v>1</v>
      </c>
      <c r="L14" s="74">
        <v>3</v>
      </c>
      <c r="M14" s="75">
        <v>2</v>
      </c>
      <c r="N14" s="73">
        <f t="shared" si="0"/>
        <v>2.75</v>
      </c>
    </row>
    <row r="15" spans="1:14" s="76" customFormat="1" ht="12" customHeight="1">
      <c r="A15" s="72" t="str">
        <f>'Pregnant Women Participating'!A15</f>
        <v>Seneca Nation, NY</v>
      </c>
      <c r="B15" s="73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/>
      <c r="J15" s="74">
        <v>1</v>
      </c>
      <c r="K15" s="74">
        <v>2</v>
      </c>
      <c r="L15" s="74">
        <v>1</v>
      </c>
      <c r="M15" s="75">
        <v>1</v>
      </c>
      <c r="N15" s="73">
        <f t="shared" si="0"/>
        <v>0.45454545454545453</v>
      </c>
    </row>
    <row r="16" spans="1:14" s="81" customFormat="1" ht="24.75" customHeight="1">
      <c r="A16" s="77" t="str">
        <f>'Pregnant Women Participating'!A16</f>
        <v>Northeast Region</v>
      </c>
      <c r="B16" s="78">
        <v>17445</v>
      </c>
      <c r="C16" s="79">
        <v>17389</v>
      </c>
      <c r="D16" s="79">
        <v>16954</v>
      </c>
      <c r="E16" s="79">
        <v>17359</v>
      </c>
      <c r="F16" s="79">
        <v>17214</v>
      </c>
      <c r="G16" s="79">
        <v>17189</v>
      </c>
      <c r="H16" s="79">
        <v>17402</v>
      </c>
      <c r="I16" s="79">
        <v>17394</v>
      </c>
      <c r="J16" s="79">
        <v>17124</v>
      </c>
      <c r="K16" s="79">
        <v>17108</v>
      </c>
      <c r="L16" s="79">
        <v>17274</v>
      </c>
      <c r="M16" s="80">
        <v>17219</v>
      </c>
      <c r="N16" s="78">
        <f t="shared" si="0"/>
        <v>17255.916666666668</v>
      </c>
    </row>
    <row r="17" spans="1:14" ht="12" customHeight="1">
      <c r="A17" s="72" t="str">
        <f>'Pregnant Women Participating'!A17</f>
        <v>Delaware</v>
      </c>
      <c r="B17" s="73">
        <v>326</v>
      </c>
      <c r="C17" s="74">
        <v>309</v>
      </c>
      <c r="D17" s="74">
        <v>308</v>
      </c>
      <c r="E17" s="74">
        <v>316</v>
      </c>
      <c r="F17" s="74">
        <v>316</v>
      </c>
      <c r="G17" s="74">
        <v>305</v>
      </c>
      <c r="H17" s="74">
        <v>307</v>
      </c>
      <c r="I17" s="74">
        <v>309</v>
      </c>
      <c r="J17" s="74">
        <v>307</v>
      </c>
      <c r="K17" s="74">
        <v>322</v>
      </c>
      <c r="L17" s="74">
        <v>328</v>
      </c>
      <c r="M17" s="75">
        <v>329</v>
      </c>
      <c r="N17" s="73">
        <f t="shared" si="0"/>
        <v>315.1666666666667</v>
      </c>
    </row>
    <row r="18" spans="1:14" ht="12" customHeight="1">
      <c r="A18" s="72" t="str">
        <f>'Pregnant Women Participating'!A18</f>
        <v>District of Columbia</v>
      </c>
      <c r="B18" s="73">
        <v>388</v>
      </c>
      <c r="C18" s="74">
        <v>394</v>
      </c>
      <c r="D18" s="74">
        <v>401</v>
      </c>
      <c r="E18" s="74">
        <v>394</v>
      </c>
      <c r="F18" s="74">
        <v>386</v>
      </c>
      <c r="G18" s="74">
        <v>374</v>
      </c>
      <c r="H18" s="74">
        <v>377</v>
      </c>
      <c r="I18" s="74">
        <v>398</v>
      </c>
      <c r="J18" s="74">
        <v>390</v>
      </c>
      <c r="K18" s="74">
        <v>398</v>
      </c>
      <c r="L18" s="74">
        <v>391</v>
      </c>
      <c r="M18" s="75">
        <v>373</v>
      </c>
      <c r="N18" s="73">
        <f t="shared" si="0"/>
        <v>388.6666666666667</v>
      </c>
    </row>
    <row r="19" spans="1:14" ht="12" customHeight="1">
      <c r="A19" s="72" t="str">
        <f>'Pregnant Women Participating'!A19</f>
        <v>Maryland</v>
      </c>
      <c r="B19" s="73">
        <v>3361</v>
      </c>
      <c r="C19" s="74">
        <v>3403</v>
      </c>
      <c r="D19" s="74">
        <v>3313</v>
      </c>
      <c r="E19" s="74">
        <v>3366</v>
      </c>
      <c r="F19" s="74">
        <v>3411</v>
      </c>
      <c r="G19" s="74">
        <v>3412</v>
      </c>
      <c r="H19" s="74">
        <v>3383</v>
      </c>
      <c r="I19" s="74">
        <v>3376</v>
      </c>
      <c r="J19" s="74">
        <v>3372</v>
      </c>
      <c r="K19" s="74">
        <v>3340</v>
      </c>
      <c r="L19" s="74">
        <v>3301</v>
      </c>
      <c r="M19" s="75">
        <v>3315</v>
      </c>
      <c r="N19" s="73">
        <f t="shared" si="0"/>
        <v>3362.75</v>
      </c>
    </row>
    <row r="20" spans="1:14" ht="12" customHeight="1">
      <c r="A20" s="72" t="str">
        <f>'Pregnant Women Participating'!A20</f>
        <v>New Jersey</v>
      </c>
      <c r="B20" s="73">
        <v>4317</v>
      </c>
      <c r="C20" s="74">
        <v>4294</v>
      </c>
      <c r="D20" s="74">
        <v>4291</v>
      </c>
      <c r="E20" s="74">
        <v>4414</v>
      </c>
      <c r="F20" s="74">
        <v>4403</v>
      </c>
      <c r="G20" s="74">
        <v>4425</v>
      </c>
      <c r="H20" s="74">
        <v>4522</v>
      </c>
      <c r="I20" s="74">
        <v>4636</v>
      </c>
      <c r="J20" s="74">
        <v>4674</v>
      </c>
      <c r="K20" s="74">
        <v>4572</v>
      </c>
      <c r="L20" s="74">
        <v>4695</v>
      </c>
      <c r="M20" s="75">
        <v>4605</v>
      </c>
      <c r="N20" s="73">
        <f t="shared" si="0"/>
        <v>4487.333333333333</v>
      </c>
    </row>
    <row r="21" spans="1:14" ht="12" customHeight="1">
      <c r="A21" s="72" t="str">
        <f>'Pregnant Women Participating'!A21</f>
        <v>Pennsylvania</v>
      </c>
      <c r="B21" s="73">
        <v>9448</v>
      </c>
      <c r="C21" s="74">
        <v>9308</v>
      </c>
      <c r="D21" s="74">
        <v>9369</v>
      </c>
      <c r="E21" s="74">
        <v>9376</v>
      </c>
      <c r="F21" s="74">
        <v>9406</v>
      </c>
      <c r="G21" s="74">
        <v>9473</v>
      </c>
      <c r="H21" s="74">
        <v>9595</v>
      </c>
      <c r="I21" s="74">
        <v>9470</v>
      </c>
      <c r="J21" s="74">
        <v>10050</v>
      </c>
      <c r="K21" s="74">
        <v>9870</v>
      </c>
      <c r="L21" s="74">
        <v>9527</v>
      </c>
      <c r="M21" s="75">
        <v>9043</v>
      </c>
      <c r="N21" s="73">
        <f t="shared" si="0"/>
        <v>9494.583333333334</v>
      </c>
    </row>
    <row r="22" spans="1:14" ht="12" customHeight="1">
      <c r="A22" s="72" t="str">
        <f>'Pregnant Women Participating'!A22</f>
        <v>Puerto Rico</v>
      </c>
      <c r="B22" s="73">
        <v>3780</v>
      </c>
      <c r="C22" s="74">
        <v>3716</v>
      </c>
      <c r="D22" s="74">
        <v>3560</v>
      </c>
      <c r="E22" s="74">
        <v>3557</v>
      </c>
      <c r="F22" s="74">
        <v>3661</v>
      </c>
      <c r="G22" s="74">
        <v>3618</v>
      </c>
      <c r="H22" s="74">
        <v>3654</v>
      </c>
      <c r="I22" s="74">
        <v>3729</v>
      </c>
      <c r="J22" s="74">
        <v>3683</v>
      </c>
      <c r="K22" s="74">
        <v>3668</v>
      </c>
      <c r="L22" s="74">
        <v>3732</v>
      </c>
      <c r="M22" s="75">
        <v>3728</v>
      </c>
      <c r="N22" s="73">
        <f t="shared" si="0"/>
        <v>3673.8333333333335</v>
      </c>
    </row>
    <row r="23" spans="1:14" ht="12" customHeight="1">
      <c r="A23" s="72" t="str">
        <f>'Pregnant Women Participating'!A23</f>
        <v>Virginia</v>
      </c>
      <c r="B23" s="73">
        <v>3491</v>
      </c>
      <c r="C23" s="74">
        <v>3480</v>
      </c>
      <c r="D23" s="74">
        <v>3359</v>
      </c>
      <c r="E23" s="74">
        <v>3325</v>
      </c>
      <c r="F23" s="74">
        <v>3369</v>
      </c>
      <c r="G23" s="74">
        <v>3413</v>
      </c>
      <c r="H23" s="74">
        <v>3468</v>
      </c>
      <c r="I23" s="74">
        <v>3552</v>
      </c>
      <c r="J23" s="74">
        <v>3559</v>
      </c>
      <c r="K23" s="74">
        <v>3542</v>
      </c>
      <c r="L23" s="74">
        <v>3609</v>
      </c>
      <c r="M23" s="75">
        <v>3588</v>
      </c>
      <c r="N23" s="73">
        <f t="shared" si="0"/>
        <v>3479.5833333333335</v>
      </c>
    </row>
    <row r="24" spans="1:14" ht="12" customHeight="1">
      <c r="A24" s="72" t="str">
        <f>'Pregnant Women Participating'!A24</f>
        <v>Virgin Islands</v>
      </c>
      <c r="B24" s="73">
        <v>65</v>
      </c>
      <c r="C24" s="74">
        <v>59</v>
      </c>
      <c r="D24" s="74">
        <v>59</v>
      </c>
      <c r="E24" s="74">
        <v>55</v>
      </c>
      <c r="F24" s="74">
        <v>52</v>
      </c>
      <c r="G24" s="74">
        <v>52</v>
      </c>
      <c r="H24" s="74">
        <v>54</v>
      </c>
      <c r="I24" s="74">
        <v>52</v>
      </c>
      <c r="J24" s="74">
        <v>57</v>
      </c>
      <c r="K24" s="74">
        <v>63</v>
      </c>
      <c r="L24" s="74">
        <v>67</v>
      </c>
      <c r="M24" s="75">
        <v>64</v>
      </c>
      <c r="N24" s="73">
        <f t="shared" si="0"/>
        <v>58.25</v>
      </c>
    </row>
    <row r="25" spans="1:14" ht="12" customHeight="1">
      <c r="A25" s="72" t="str">
        <f>'Pregnant Women Participating'!A25</f>
        <v>West Virginia</v>
      </c>
      <c r="B25" s="73">
        <v>1262</v>
      </c>
      <c r="C25" s="74">
        <v>1242</v>
      </c>
      <c r="D25" s="74">
        <v>1223</v>
      </c>
      <c r="E25" s="74">
        <v>1216</v>
      </c>
      <c r="F25" s="74">
        <v>1180</v>
      </c>
      <c r="G25" s="74">
        <v>1180</v>
      </c>
      <c r="H25" s="74">
        <v>1216</v>
      </c>
      <c r="I25" s="74">
        <v>1201</v>
      </c>
      <c r="J25" s="74">
        <v>1172</v>
      </c>
      <c r="K25" s="74">
        <v>1143</v>
      </c>
      <c r="L25" s="74">
        <v>1171</v>
      </c>
      <c r="M25" s="75">
        <v>1203</v>
      </c>
      <c r="N25" s="73">
        <f t="shared" si="0"/>
        <v>1200.75</v>
      </c>
    </row>
    <row r="26" spans="1:14" s="82" customFormat="1" ht="24.75" customHeight="1">
      <c r="A26" s="77" t="str">
        <f>'Pregnant Women Participating'!A26</f>
        <v>Mid-Atlantic Region</v>
      </c>
      <c r="B26" s="78">
        <v>26438</v>
      </c>
      <c r="C26" s="79">
        <v>26205</v>
      </c>
      <c r="D26" s="79">
        <v>25883</v>
      </c>
      <c r="E26" s="79">
        <v>26019</v>
      </c>
      <c r="F26" s="79">
        <v>26184</v>
      </c>
      <c r="G26" s="79">
        <v>26252</v>
      </c>
      <c r="H26" s="79">
        <v>26576</v>
      </c>
      <c r="I26" s="79">
        <v>26723</v>
      </c>
      <c r="J26" s="79">
        <v>27264</v>
      </c>
      <c r="K26" s="79">
        <v>26918</v>
      </c>
      <c r="L26" s="79">
        <v>26821</v>
      </c>
      <c r="M26" s="80">
        <v>26248</v>
      </c>
      <c r="N26" s="78">
        <f t="shared" si="0"/>
        <v>26460.916666666668</v>
      </c>
    </row>
    <row r="27" spans="1:14" ht="12" customHeight="1">
      <c r="A27" s="72" t="str">
        <f>'Pregnant Women Participating'!A27</f>
        <v>Alabama</v>
      </c>
      <c r="B27" s="73">
        <v>1492</v>
      </c>
      <c r="C27" s="74">
        <v>1444</v>
      </c>
      <c r="D27" s="74">
        <v>1391</v>
      </c>
      <c r="E27" s="74">
        <v>1450</v>
      </c>
      <c r="F27" s="74">
        <v>1401</v>
      </c>
      <c r="G27" s="74">
        <v>1405</v>
      </c>
      <c r="H27" s="74">
        <v>1438</v>
      </c>
      <c r="I27" s="74">
        <v>1459</v>
      </c>
      <c r="J27" s="74">
        <v>1446</v>
      </c>
      <c r="K27" s="74">
        <v>1460</v>
      </c>
      <c r="L27" s="74">
        <v>1488</v>
      </c>
      <c r="M27" s="75">
        <v>1555</v>
      </c>
      <c r="N27" s="73">
        <f t="shared" si="0"/>
        <v>1452.4166666666667</v>
      </c>
    </row>
    <row r="28" spans="1:14" ht="12" customHeight="1">
      <c r="A28" s="72" t="str">
        <f>'Pregnant Women Participating'!A28</f>
        <v>Florida</v>
      </c>
      <c r="B28" s="73">
        <v>14430</v>
      </c>
      <c r="C28" s="74">
        <v>14207</v>
      </c>
      <c r="D28" s="74">
        <v>13698</v>
      </c>
      <c r="E28" s="74">
        <v>13943</v>
      </c>
      <c r="F28" s="74">
        <v>13779</v>
      </c>
      <c r="G28" s="74">
        <v>13775</v>
      </c>
      <c r="H28" s="74">
        <v>13794</v>
      </c>
      <c r="I28" s="74">
        <v>13920</v>
      </c>
      <c r="J28" s="74">
        <v>13853</v>
      </c>
      <c r="K28" s="74">
        <v>14000</v>
      </c>
      <c r="L28" s="74">
        <v>14197</v>
      </c>
      <c r="M28" s="75">
        <v>14308</v>
      </c>
      <c r="N28" s="73">
        <f t="shared" si="0"/>
        <v>13992</v>
      </c>
    </row>
    <row r="29" spans="1:14" ht="12" customHeight="1">
      <c r="A29" s="72" t="str">
        <f>'Pregnant Women Participating'!A29</f>
        <v>Georgia</v>
      </c>
      <c r="B29" s="73">
        <v>6016</v>
      </c>
      <c r="C29" s="74">
        <v>5931</v>
      </c>
      <c r="D29" s="74">
        <v>5857</v>
      </c>
      <c r="E29" s="74">
        <v>5819</v>
      </c>
      <c r="F29" s="74">
        <v>5865</v>
      </c>
      <c r="G29" s="74">
        <v>6042</v>
      </c>
      <c r="H29" s="74">
        <v>6150</v>
      </c>
      <c r="I29" s="74">
        <v>6406</v>
      </c>
      <c r="J29" s="74">
        <v>6528</v>
      </c>
      <c r="K29" s="74">
        <v>6693</v>
      </c>
      <c r="L29" s="74">
        <v>6866</v>
      </c>
      <c r="M29" s="75">
        <v>6978</v>
      </c>
      <c r="N29" s="73">
        <f t="shared" si="0"/>
        <v>6262.583333333333</v>
      </c>
    </row>
    <row r="30" spans="1:14" ht="12" customHeight="1">
      <c r="A30" s="72" t="str">
        <f>'Pregnant Women Participating'!A30</f>
        <v>Kentucky</v>
      </c>
      <c r="B30" s="73">
        <v>2146</v>
      </c>
      <c r="C30" s="74">
        <v>2105</v>
      </c>
      <c r="D30" s="74">
        <v>2051</v>
      </c>
      <c r="E30" s="74">
        <v>2069</v>
      </c>
      <c r="F30" s="74">
        <v>2109</v>
      </c>
      <c r="G30" s="74">
        <v>2121</v>
      </c>
      <c r="H30" s="74">
        <v>2081</v>
      </c>
      <c r="I30" s="74">
        <v>2074</v>
      </c>
      <c r="J30" s="74">
        <v>2093</v>
      </c>
      <c r="K30" s="74">
        <v>2162</v>
      </c>
      <c r="L30" s="74">
        <v>2183</v>
      </c>
      <c r="M30" s="75">
        <v>2234</v>
      </c>
      <c r="N30" s="73">
        <f t="shared" si="0"/>
        <v>2119</v>
      </c>
    </row>
    <row r="31" spans="1:14" ht="12" customHeight="1">
      <c r="A31" s="72" t="str">
        <f>'Pregnant Women Participating'!A31</f>
        <v>Mississippi</v>
      </c>
      <c r="B31" s="73">
        <v>780</v>
      </c>
      <c r="C31" s="74">
        <v>748</v>
      </c>
      <c r="D31" s="74">
        <v>683</v>
      </c>
      <c r="E31" s="74">
        <v>725</v>
      </c>
      <c r="F31" s="74">
        <v>723</v>
      </c>
      <c r="G31" s="74">
        <v>735</v>
      </c>
      <c r="H31" s="74">
        <v>738</v>
      </c>
      <c r="I31" s="74">
        <v>750</v>
      </c>
      <c r="J31" s="74">
        <v>723</v>
      </c>
      <c r="K31" s="74">
        <v>733</v>
      </c>
      <c r="L31" s="74">
        <v>737</v>
      </c>
      <c r="M31" s="75">
        <v>753</v>
      </c>
      <c r="N31" s="73">
        <f t="shared" si="0"/>
        <v>735.6666666666666</v>
      </c>
    </row>
    <row r="32" spans="1:14" ht="12" customHeight="1">
      <c r="A32" s="72" t="str">
        <f>'Pregnant Women Participating'!A32</f>
        <v>North Carolina</v>
      </c>
      <c r="B32" s="73">
        <v>7192</v>
      </c>
      <c r="C32" s="74">
        <v>7301</v>
      </c>
      <c r="D32" s="74">
        <v>7139</v>
      </c>
      <c r="E32" s="74">
        <v>7165</v>
      </c>
      <c r="F32" s="74">
        <v>7249</v>
      </c>
      <c r="G32" s="74">
        <v>7260</v>
      </c>
      <c r="H32" s="74">
        <v>7315</v>
      </c>
      <c r="I32" s="74">
        <v>7276</v>
      </c>
      <c r="J32" s="74">
        <v>7209</v>
      </c>
      <c r="K32" s="74">
        <v>7277</v>
      </c>
      <c r="L32" s="74">
        <v>7463</v>
      </c>
      <c r="M32" s="75">
        <v>7583</v>
      </c>
      <c r="N32" s="73">
        <f t="shared" si="0"/>
        <v>7285.75</v>
      </c>
    </row>
    <row r="33" spans="1:14" ht="12" customHeight="1">
      <c r="A33" s="72" t="str">
        <f>'Pregnant Women Participating'!A33</f>
        <v>South Carolina</v>
      </c>
      <c r="B33" s="73">
        <v>2513</v>
      </c>
      <c r="C33" s="74">
        <v>2463</v>
      </c>
      <c r="D33" s="74">
        <v>2380</v>
      </c>
      <c r="E33" s="74">
        <v>2406</v>
      </c>
      <c r="F33" s="74">
        <v>2430</v>
      </c>
      <c r="G33" s="74">
        <v>2448</v>
      </c>
      <c r="H33" s="74">
        <v>2460</v>
      </c>
      <c r="I33" s="74">
        <v>2427</v>
      </c>
      <c r="J33" s="74">
        <v>2415</v>
      </c>
      <c r="K33" s="74">
        <v>2418</v>
      </c>
      <c r="L33" s="74">
        <v>2420</v>
      </c>
      <c r="M33" s="75">
        <v>2417</v>
      </c>
      <c r="N33" s="73">
        <f t="shared" si="0"/>
        <v>2433.0833333333335</v>
      </c>
    </row>
    <row r="34" spans="1:14" ht="12" customHeight="1">
      <c r="A34" s="72" t="str">
        <f>'Pregnant Women Participating'!A34</f>
        <v>Tennessee</v>
      </c>
      <c r="B34" s="73">
        <v>4018</v>
      </c>
      <c r="C34" s="74">
        <v>4023</v>
      </c>
      <c r="D34" s="74">
        <v>3964</v>
      </c>
      <c r="E34" s="74">
        <v>3920</v>
      </c>
      <c r="F34" s="74">
        <v>3966</v>
      </c>
      <c r="G34" s="74">
        <v>3988</v>
      </c>
      <c r="H34" s="74">
        <v>4008</v>
      </c>
      <c r="I34" s="74">
        <v>4032</v>
      </c>
      <c r="J34" s="74">
        <v>4081</v>
      </c>
      <c r="K34" s="74">
        <v>4092</v>
      </c>
      <c r="L34" s="74">
        <v>4182</v>
      </c>
      <c r="M34" s="75">
        <v>4243</v>
      </c>
      <c r="N34" s="73">
        <f t="shared" si="0"/>
        <v>4043.0833333333335</v>
      </c>
    </row>
    <row r="35" spans="1:14" ht="12" customHeight="1">
      <c r="A35" s="72" t="str">
        <f>'Pregnant Women Participating'!A35</f>
        <v>Choctaw Indians, MS</v>
      </c>
      <c r="B35" s="73">
        <v>2</v>
      </c>
      <c r="C35" s="74">
        <v>1</v>
      </c>
      <c r="D35" s="74">
        <v>2</v>
      </c>
      <c r="E35" s="74">
        <v>2</v>
      </c>
      <c r="F35" s="74">
        <v>1</v>
      </c>
      <c r="G35" s="74">
        <v>2</v>
      </c>
      <c r="H35" s="74">
        <v>2</v>
      </c>
      <c r="I35" s="74">
        <v>1</v>
      </c>
      <c r="J35" s="74">
        <v>1</v>
      </c>
      <c r="K35" s="74">
        <v>3</v>
      </c>
      <c r="L35" s="74">
        <v>4</v>
      </c>
      <c r="M35" s="75">
        <v>4</v>
      </c>
      <c r="N35" s="73">
        <f t="shared" si="0"/>
        <v>2.0833333333333335</v>
      </c>
    </row>
    <row r="36" spans="1:14" ht="12" customHeight="1">
      <c r="A36" s="72" t="str">
        <f>'Pregnant Women Participating'!A36</f>
        <v>Eastern Cherokee, NC</v>
      </c>
      <c r="B36" s="73">
        <v>20</v>
      </c>
      <c r="C36" s="74">
        <v>22</v>
      </c>
      <c r="D36" s="74">
        <v>20</v>
      </c>
      <c r="E36" s="74">
        <v>19</v>
      </c>
      <c r="F36" s="74">
        <v>20</v>
      </c>
      <c r="G36" s="74">
        <v>20</v>
      </c>
      <c r="H36" s="74">
        <v>20</v>
      </c>
      <c r="I36" s="74">
        <v>22</v>
      </c>
      <c r="J36" s="74">
        <v>21</v>
      </c>
      <c r="K36" s="74">
        <v>20</v>
      </c>
      <c r="L36" s="74">
        <v>18</v>
      </c>
      <c r="M36" s="75">
        <v>26</v>
      </c>
      <c r="N36" s="73">
        <f t="shared" si="0"/>
        <v>20.666666666666668</v>
      </c>
    </row>
    <row r="37" spans="1:14" s="82" customFormat="1" ht="24.75" customHeight="1">
      <c r="A37" s="77" t="str">
        <f>'Pregnant Women Participating'!A37</f>
        <v>Southeast Region</v>
      </c>
      <c r="B37" s="78">
        <v>38609</v>
      </c>
      <c r="C37" s="79">
        <v>38245</v>
      </c>
      <c r="D37" s="79">
        <v>37185</v>
      </c>
      <c r="E37" s="79">
        <v>37518</v>
      </c>
      <c r="F37" s="79">
        <v>37543</v>
      </c>
      <c r="G37" s="79">
        <v>37796</v>
      </c>
      <c r="H37" s="79">
        <v>38006</v>
      </c>
      <c r="I37" s="79">
        <v>38367</v>
      </c>
      <c r="J37" s="79">
        <v>38370</v>
      </c>
      <c r="K37" s="79">
        <v>38858</v>
      </c>
      <c r="L37" s="79">
        <v>39558</v>
      </c>
      <c r="M37" s="80">
        <v>40101</v>
      </c>
      <c r="N37" s="78">
        <f t="shared" si="0"/>
        <v>38346.333333333336</v>
      </c>
    </row>
    <row r="38" spans="1:14" ht="12" customHeight="1">
      <c r="A38" s="72" t="str">
        <f>'Pregnant Women Participating'!A38</f>
        <v>Illinois</v>
      </c>
      <c r="B38" s="73">
        <v>4954</v>
      </c>
      <c r="C38" s="74">
        <v>5000</v>
      </c>
      <c r="D38" s="74">
        <v>4981</v>
      </c>
      <c r="E38" s="74">
        <v>5081</v>
      </c>
      <c r="F38" s="74">
        <v>5235</v>
      </c>
      <c r="G38" s="74">
        <v>5307</v>
      </c>
      <c r="H38" s="74">
        <v>5268</v>
      </c>
      <c r="I38" s="74">
        <v>5338</v>
      </c>
      <c r="J38" s="74">
        <v>5244</v>
      </c>
      <c r="K38" s="74">
        <v>5261</v>
      </c>
      <c r="L38" s="74">
        <v>5326</v>
      </c>
      <c r="M38" s="75">
        <v>5397</v>
      </c>
      <c r="N38" s="73">
        <f t="shared" si="0"/>
        <v>5199.333333333333</v>
      </c>
    </row>
    <row r="39" spans="1:14" ht="12" customHeight="1">
      <c r="A39" s="72" t="str">
        <f>'Pregnant Women Participating'!A39</f>
        <v>Indiana</v>
      </c>
      <c r="B39" s="73">
        <v>3752</v>
      </c>
      <c r="C39" s="74">
        <v>3713</v>
      </c>
      <c r="D39" s="74">
        <v>3641</v>
      </c>
      <c r="E39" s="74">
        <v>3733</v>
      </c>
      <c r="F39" s="74">
        <v>3749</v>
      </c>
      <c r="G39" s="74">
        <v>3833</v>
      </c>
      <c r="H39" s="74">
        <v>3845</v>
      </c>
      <c r="I39" s="74">
        <v>3860</v>
      </c>
      <c r="J39" s="74">
        <v>3896</v>
      </c>
      <c r="K39" s="74">
        <v>3998</v>
      </c>
      <c r="L39" s="74">
        <v>4068</v>
      </c>
      <c r="M39" s="75">
        <v>3999</v>
      </c>
      <c r="N39" s="73">
        <f t="shared" si="0"/>
        <v>3840.5833333333335</v>
      </c>
    </row>
    <row r="40" spans="1:14" ht="12" customHeight="1">
      <c r="A40" s="72" t="str">
        <f>'Pregnant Women Participating'!A40</f>
        <v>Michigan</v>
      </c>
      <c r="B40" s="73">
        <v>6117</v>
      </c>
      <c r="C40" s="74">
        <v>6171</v>
      </c>
      <c r="D40" s="74">
        <v>6049</v>
      </c>
      <c r="E40" s="74">
        <v>5979</v>
      </c>
      <c r="F40" s="74">
        <v>6017</v>
      </c>
      <c r="G40" s="74">
        <v>6170</v>
      </c>
      <c r="H40" s="74">
        <v>6166</v>
      </c>
      <c r="I40" s="74">
        <v>6289</v>
      </c>
      <c r="J40" s="74">
        <v>6313</v>
      </c>
      <c r="K40" s="74">
        <v>6297</v>
      </c>
      <c r="L40" s="74">
        <v>6429</v>
      </c>
      <c r="M40" s="75">
        <v>6477</v>
      </c>
      <c r="N40" s="73">
        <f t="shared" si="0"/>
        <v>6206.166666666667</v>
      </c>
    </row>
    <row r="41" spans="1:14" ht="12" customHeight="1">
      <c r="A41" s="72" t="str">
        <f>'Pregnant Women Participating'!A41</f>
        <v>Minnesota</v>
      </c>
      <c r="B41" s="73">
        <v>4105</v>
      </c>
      <c r="C41" s="74">
        <v>4062</v>
      </c>
      <c r="D41" s="74">
        <v>3986</v>
      </c>
      <c r="E41" s="74">
        <v>4065</v>
      </c>
      <c r="F41" s="74">
        <v>4064</v>
      </c>
      <c r="G41" s="74">
        <v>4018</v>
      </c>
      <c r="H41" s="74">
        <v>4082</v>
      </c>
      <c r="I41" s="74">
        <v>4116</v>
      </c>
      <c r="J41" s="74">
        <v>4119</v>
      </c>
      <c r="K41" s="74">
        <v>4154</v>
      </c>
      <c r="L41" s="74">
        <v>4209</v>
      </c>
      <c r="M41" s="75">
        <v>4229</v>
      </c>
      <c r="N41" s="73">
        <f t="shared" si="0"/>
        <v>4100.75</v>
      </c>
    </row>
    <row r="42" spans="1:14" ht="12" customHeight="1">
      <c r="A42" s="72" t="str">
        <f>'Pregnant Women Participating'!A42</f>
        <v>Ohio</v>
      </c>
      <c r="B42" s="73">
        <v>5731</v>
      </c>
      <c r="C42" s="74">
        <v>5799</v>
      </c>
      <c r="D42" s="74">
        <v>5652</v>
      </c>
      <c r="E42" s="74">
        <v>5675</v>
      </c>
      <c r="F42" s="74">
        <v>5613</v>
      </c>
      <c r="G42" s="74">
        <v>5409</v>
      </c>
      <c r="H42" s="74">
        <v>4958</v>
      </c>
      <c r="I42" s="74">
        <v>4606</v>
      </c>
      <c r="J42" s="74">
        <v>4326</v>
      </c>
      <c r="K42" s="74">
        <v>4354</v>
      </c>
      <c r="L42" s="74">
        <v>5433</v>
      </c>
      <c r="M42" s="75">
        <v>5434</v>
      </c>
      <c r="N42" s="73">
        <f t="shared" si="0"/>
        <v>5249.166666666667</v>
      </c>
    </row>
    <row r="43" spans="1:14" ht="12" customHeight="1">
      <c r="A43" s="72" t="str">
        <f>'Pregnant Women Participating'!A43</f>
        <v>Wisconsin</v>
      </c>
      <c r="B43" s="73">
        <v>3834</v>
      </c>
      <c r="C43" s="74">
        <v>3727</v>
      </c>
      <c r="D43" s="74">
        <v>3579</v>
      </c>
      <c r="E43" s="74">
        <v>3626</v>
      </c>
      <c r="F43" s="74">
        <v>3572</v>
      </c>
      <c r="G43" s="74">
        <v>3501</v>
      </c>
      <c r="H43" s="74">
        <v>3452</v>
      </c>
      <c r="I43" s="74">
        <v>3377</v>
      </c>
      <c r="J43" s="74">
        <v>3368</v>
      </c>
      <c r="K43" s="74">
        <v>3392</v>
      </c>
      <c r="L43" s="74">
        <v>3489</v>
      </c>
      <c r="M43" s="75">
        <v>3429</v>
      </c>
      <c r="N43" s="73">
        <f t="shared" si="0"/>
        <v>3528.8333333333335</v>
      </c>
    </row>
    <row r="44" spans="1:14" s="82" customFormat="1" ht="24.75" customHeight="1">
      <c r="A44" s="77" t="str">
        <f>'Pregnant Women Participating'!A44</f>
        <v>Midwest Region</v>
      </c>
      <c r="B44" s="78">
        <v>28493</v>
      </c>
      <c r="C44" s="79">
        <v>28472</v>
      </c>
      <c r="D44" s="79">
        <v>27888</v>
      </c>
      <c r="E44" s="79">
        <v>28159</v>
      </c>
      <c r="F44" s="79">
        <v>28250</v>
      </c>
      <c r="G44" s="79">
        <v>28238</v>
      </c>
      <c r="H44" s="79">
        <v>27771</v>
      </c>
      <c r="I44" s="79">
        <v>27586</v>
      </c>
      <c r="J44" s="79">
        <v>27266</v>
      </c>
      <c r="K44" s="79">
        <v>27456</v>
      </c>
      <c r="L44" s="79">
        <v>28954</v>
      </c>
      <c r="M44" s="80">
        <v>28965</v>
      </c>
      <c r="N44" s="78">
        <f t="shared" si="0"/>
        <v>28124.833333333332</v>
      </c>
    </row>
    <row r="45" spans="1:14" ht="12" customHeight="1">
      <c r="A45" s="72" t="str">
        <f>'Pregnant Women Participating'!A45</f>
        <v>Arkansas</v>
      </c>
      <c r="B45" s="73">
        <v>1828</v>
      </c>
      <c r="C45" s="74">
        <v>1790</v>
      </c>
      <c r="D45" s="74">
        <v>1736</v>
      </c>
      <c r="E45" s="74">
        <v>1812</v>
      </c>
      <c r="F45" s="74">
        <v>1777</v>
      </c>
      <c r="G45" s="74">
        <v>1850</v>
      </c>
      <c r="H45" s="74">
        <v>1894</v>
      </c>
      <c r="I45" s="74">
        <v>1875</v>
      </c>
      <c r="J45" s="74">
        <v>1872</v>
      </c>
      <c r="K45" s="74">
        <v>1856</v>
      </c>
      <c r="L45" s="74">
        <v>1826</v>
      </c>
      <c r="M45" s="75">
        <v>1808</v>
      </c>
      <c r="N45" s="73">
        <f t="shared" si="0"/>
        <v>1827</v>
      </c>
    </row>
    <row r="46" spans="1:14" ht="12" customHeight="1">
      <c r="A46" s="72" t="str">
        <f>'Pregnant Women Participating'!A46</f>
        <v>Louisiana</v>
      </c>
      <c r="B46" s="73">
        <v>1649</v>
      </c>
      <c r="C46" s="74">
        <v>1611</v>
      </c>
      <c r="D46" s="74">
        <v>1586</v>
      </c>
      <c r="E46" s="74">
        <v>1563</v>
      </c>
      <c r="F46" s="74">
        <v>1591</v>
      </c>
      <c r="G46" s="74">
        <v>1605</v>
      </c>
      <c r="H46" s="74">
        <v>1590</v>
      </c>
      <c r="I46" s="74">
        <v>1607</v>
      </c>
      <c r="J46" s="74">
        <v>1597</v>
      </c>
      <c r="K46" s="74">
        <v>1615</v>
      </c>
      <c r="L46" s="74">
        <v>1625</v>
      </c>
      <c r="M46" s="75">
        <v>1685</v>
      </c>
      <c r="N46" s="73">
        <f t="shared" si="0"/>
        <v>1610.3333333333333</v>
      </c>
    </row>
    <row r="47" spans="1:14" ht="12" customHeight="1">
      <c r="A47" s="72" t="str">
        <f>'Pregnant Women Participating'!A47</f>
        <v>New Mexico</v>
      </c>
      <c r="B47" s="73">
        <v>2329</v>
      </c>
      <c r="C47" s="74">
        <v>2317</v>
      </c>
      <c r="D47" s="74">
        <v>2282</v>
      </c>
      <c r="E47" s="74">
        <v>2415</v>
      </c>
      <c r="F47" s="74">
        <v>2336</v>
      </c>
      <c r="G47" s="74">
        <v>2283</v>
      </c>
      <c r="H47" s="74">
        <v>2318</v>
      </c>
      <c r="I47" s="74">
        <v>2342</v>
      </c>
      <c r="J47" s="74">
        <v>2316</v>
      </c>
      <c r="K47" s="74">
        <v>2346</v>
      </c>
      <c r="L47" s="74">
        <v>2368</v>
      </c>
      <c r="M47" s="75">
        <v>2348</v>
      </c>
      <c r="N47" s="73">
        <f t="shared" si="0"/>
        <v>2333.3333333333335</v>
      </c>
    </row>
    <row r="48" spans="1:14" ht="12" customHeight="1">
      <c r="A48" s="72" t="str">
        <f>'Pregnant Women Participating'!A48</f>
        <v>Oklahoma</v>
      </c>
      <c r="B48" s="73">
        <v>2800</v>
      </c>
      <c r="C48" s="74">
        <v>2751</v>
      </c>
      <c r="D48" s="74">
        <v>2697</v>
      </c>
      <c r="E48" s="74">
        <v>2758</v>
      </c>
      <c r="F48" s="74">
        <v>2673</v>
      </c>
      <c r="G48" s="74">
        <v>2693</v>
      </c>
      <c r="H48" s="74">
        <v>2669</v>
      </c>
      <c r="I48" s="74">
        <v>2639</v>
      </c>
      <c r="J48" s="74">
        <v>2614</v>
      </c>
      <c r="K48" s="74">
        <v>2634</v>
      </c>
      <c r="L48" s="74">
        <v>2657</v>
      </c>
      <c r="M48" s="75">
        <v>2696</v>
      </c>
      <c r="N48" s="73">
        <f t="shared" si="0"/>
        <v>2690.0833333333335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19222</v>
      </c>
      <c r="C50" s="74">
        <v>19261</v>
      </c>
      <c r="D50" s="74">
        <v>18814</v>
      </c>
      <c r="E50" s="74">
        <v>18718</v>
      </c>
      <c r="F50" s="74">
        <v>18554</v>
      </c>
      <c r="G50" s="74">
        <v>18595</v>
      </c>
      <c r="H50" s="74">
        <v>18682</v>
      </c>
      <c r="I50" s="74">
        <v>18543</v>
      </c>
      <c r="J50" s="74">
        <v>18339</v>
      </c>
      <c r="K50" s="74">
        <v>18279</v>
      </c>
      <c r="L50" s="74">
        <v>18408</v>
      </c>
      <c r="M50" s="75">
        <v>18413</v>
      </c>
      <c r="N50" s="73">
        <f t="shared" si="0"/>
        <v>18652.333333333332</v>
      </c>
    </row>
    <row r="51" spans="1:14" ht="12" customHeight="1">
      <c r="A51" s="72" t="str">
        <f>'Pregnant Women Participating'!A51</f>
        <v>Acoma, Canoncito &amp; Laguna, NM</v>
      </c>
      <c r="B51" s="73">
        <v>25</v>
      </c>
      <c r="C51" s="74">
        <v>26</v>
      </c>
      <c r="D51" s="74">
        <v>32</v>
      </c>
      <c r="E51" s="74">
        <v>29</v>
      </c>
      <c r="F51" s="74">
        <v>27</v>
      </c>
      <c r="G51" s="74">
        <v>30</v>
      </c>
      <c r="H51" s="74">
        <v>31</v>
      </c>
      <c r="I51" s="74">
        <v>30</v>
      </c>
      <c r="J51" s="74">
        <v>28</v>
      </c>
      <c r="K51" s="74">
        <v>29</v>
      </c>
      <c r="L51" s="74">
        <v>34</v>
      </c>
      <c r="M51" s="75">
        <v>35</v>
      </c>
      <c r="N51" s="73">
        <f t="shared" si="0"/>
        <v>29.666666666666668</v>
      </c>
    </row>
    <row r="52" spans="1:14" ht="12" customHeight="1">
      <c r="A52" s="72" t="str">
        <f>'Pregnant Women Participating'!A52</f>
        <v>Eight Northern Pueblos, NM</v>
      </c>
      <c r="B52" s="73">
        <v>8</v>
      </c>
      <c r="C52" s="74">
        <v>7</v>
      </c>
      <c r="D52" s="74">
        <v>7</v>
      </c>
      <c r="E52" s="74">
        <v>8</v>
      </c>
      <c r="F52" s="74">
        <v>8</v>
      </c>
      <c r="G52" s="74">
        <v>8</v>
      </c>
      <c r="H52" s="74">
        <v>6</v>
      </c>
      <c r="I52" s="74">
        <v>7</v>
      </c>
      <c r="J52" s="74">
        <v>9</v>
      </c>
      <c r="K52" s="74">
        <v>7</v>
      </c>
      <c r="L52" s="74">
        <v>8</v>
      </c>
      <c r="M52" s="75">
        <v>8</v>
      </c>
      <c r="N52" s="73">
        <f t="shared" si="0"/>
        <v>7.583333333333333</v>
      </c>
    </row>
    <row r="53" spans="1:14" ht="12" customHeight="1">
      <c r="A53" s="72" t="str">
        <f>'Pregnant Women Participating'!A53</f>
        <v>Five Sandoval Pueblos, NM</v>
      </c>
      <c r="B53" s="73">
        <v>11</v>
      </c>
      <c r="C53" s="74">
        <v>11</v>
      </c>
      <c r="D53" s="74">
        <v>13</v>
      </c>
      <c r="E53" s="74">
        <v>11</v>
      </c>
      <c r="F53" s="74">
        <v>12</v>
      </c>
      <c r="G53" s="74">
        <v>15</v>
      </c>
      <c r="H53" s="74">
        <v>18</v>
      </c>
      <c r="I53" s="74">
        <v>14</v>
      </c>
      <c r="J53" s="74">
        <v>14</v>
      </c>
      <c r="K53" s="74">
        <v>15</v>
      </c>
      <c r="L53" s="74">
        <v>19</v>
      </c>
      <c r="M53" s="75">
        <v>15</v>
      </c>
      <c r="N53" s="73">
        <f t="shared" si="0"/>
        <v>14</v>
      </c>
    </row>
    <row r="54" spans="1:14" ht="12" customHeight="1">
      <c r="A54" s="72" t="str">
        <f>'Pregnant Women Participating'!A54</f>
        <v>Isleta Pueblo, NM</v>
      </c>
      <c r="B54" s="73">
        <v>47</v>
      </c>
      <c r="C54" s="74">
        <v>51</v>
      </c>
      <c r="D54" s="74">
        <v>49</v>
      </c>
      <c r="E54" s="74">
        <v>61</v>
      </c>
      <c r="F54" s="74">
        <v>59</v>
      </c>
      <c r="G54" s="74">
        <v>55</v>
      </c>
      <c r="H54" s="74">
        <v>56</v>
      </c>
      <c r="I54" s="74">
        <v>57</v>
      </c>
      <c r="J54" s="74">
        <v>50</v>
      </c>
      <c r="K54" s="74">
        <v>50</v>
      </c>
      <c r="L54" s="74">
        <v>37</v>
      </c>
      <c r="M54" s="75">
        <v>45</v>
      </c>
      <c r="N54" s="73">
        <f t="shared" si="0"/>
        <v>51.416666666666664</v>
      </c>
    </row>
    <row r="55" spans="1:14" ht="12" customHeight="1">
      <c r="A55" s="72" t="str">
        <f>'Pregnant Women Participating'!A55</f>
        <v>San Felipe Pueblo, NM</v>
      </c>
      <c r="B55" s="73">
        <v>18</v>
      </c>
      <c r="C55" s="74">
        <v>16</v>
      </c>
      <c r="D55" s="74">
        <v>18</v>
      </c>
      <c r="E55" s="74">
        <v>23</v>
      </c>
      <c r="F55" s="74">
        <v>27</v>
      </c>
      <c r="G55" s="74">
        <v>23</v>
      </c>
      <c r="H55" s="74">
        <v>26</v>
      </c>
      <c r="I55" s="74">
        <v>26</v>
      </c>
      <c r="J55" s="74">
        <v>25</v>
      </c>
      <c r="K55" s="74">
        <v>27</v>
      </c>
      <c r="L55" s="74">
        <v>24</v>
      </c>
      <c r="M55" s="75">
        <v>20</v>
      </c>
      <c r="N55" s="73">
        <f t="shared" si="0"/>
        <v>22.75</v>
      </c>
    </row>
    <row r="56" spans="1:14" ht="12" customHeight="1">
      <c r="A56" s="72" t="str">
        <f>'Pregnant Women Participating'!A56</f>
        <v>Santo Domingo Tribe, NM</v>
      </c>
      <c r="B56" s="73">
        <v>14</v>
      </c>
      <c r="C56" s="74">
        <v>17</v>
      </c>
      <c r="D56" s="74">
        <v>18</v>
      </c>
      <c r="E56" s="74">
        <v>15</v>
      </c>
      <c r="F56" s="74">
        <v>13</v>
      </c>
      <c r="G56" s="74">
        <v>15</v>
      </c>
      <c r="H56" s="74">
        <v>16</v>
      </c>
      <c r="I56" s="74">
        <v>11</v>
      </c>
      <c r="J56" s="74">
        <v>12</v>
      </c>
      <c r="K56" s="74">
        <v>12</v>
      </c>
      <c r="L56" s="74">
        <v>9</v>
      </c>
      <c r="M56" s="75">
        <v>10</v>
      </c>
      <c r="N56" s="73">
        <f t="shared" si="0"/>
        <v>13.5</v>
      </c>
    </row>
    <row r="57" spans="1:14" ht="12" customHeight="1">
      <c r="A57" s="72" t="str">
        <f>'Pregnant Women Participating'!A57</f>
        <v>Zuni Pueblo, NM</v>
      </c>
      <c r="B57" s="73">
        <v>59</v>
      </c>
      <c r="C57" s="74">
        <v>54</v>
      </c>
      <c r="D57" s="74">
        <v>60</v>
      </c>
      <c r="E57" s="74">
        <v>57</v>
      </c>
      <c r="F57" s="74">
        <v>57</v>
      </c>
      <c r="G57" s="74">
        <v>54</v>
      </c>
      <c r="H57" s="74">
        <v>56</v>
      </c>
      <c r="I57" s="74">
        <v>47</v>
      </c>
      <c r="J57" s="74">
        <v>50</v>
      </c>
      <c r="K57" s="74">
        <v>52</v>
      </c>
      <c r="L57" s="74">
        <v>49</v>
      </c>
      <c r="M57" s="75">
        <v>57</v>
      </c>
      <c r="N57" s="73">
        <f t="shared" si="0"/>
        <v>54.333333333333336</v>
      </c>
    </row>
    <row r="58" spans="1:14" ht="12" customHeight="1">
      <c r="A58" s="72" t="str">
        <f>'Pregnant Women Participating'!A58</f>
        <v>Cherokee Nation, OK</v>
      </c>
      <c r="B58" s="73">
        <v>126</v>
      </c>
      <c r="C58" s="74">
        <v>130</v>
      </c>
      <c r="D58" s="74">
        <v>119</v>
      </c>
      <c r="E58" s="74">
        <v>128</v>
      </c>
      <c r="F58" s="74">
        <v>126</v>
      </c>
      <c r="G58" s="74">
        <v>129</v>
      </c>
      <c r="H58" s="74">
        <v>143</v>
      </c>
      <c r="I58" s="74">
        <v>145</v>
      </c>
      <c r="J58" s="74">
        <v>147</v>
      </c>
      <c r="K58" s="74">
        <v>152</v>
      </c>
      <c r="L58" s="74">
        <v>141</v>
      </c>
      <c r="M58" s="75">
        <v>129</v>
      </c>
      <c r="N58" s="73">
        <f t="shared" si="0"/>
        <v>134.58333333333334</v>
      </c>
    </row>
    <row r="59" spans="1:14" ht="12" customHeight="1">
      <c r="A59" s="72" t="str">
        <f>'Pregnant Women Participating'!A59</f>
        <v>Chickasaw Nation, OK</v>
      </c>
      <c r="B59" s="73">
        <v>143</v>
      </c>
      <c r="C59" s="74">
        <v>126</v>
      </c>
      <c r="D59" s="74">
        <v>127</v>
      </c>
      <c r="E59" s="74">
        <v>135</v>
      </c>
      <c r="F59" s="74">
        <v>129</v>
      </c>
      <c r="G59" s="74">
        <v>123</v>
      </c>
      <c r="H59" s="74">
        <v>128</v>
      </c>
      <c r="I59" s="74">
        <v>123</v>
      </c>
      <c r="J59" s="74">
        <v>123</v>
      </c>
      <c r="K59" s="74">
        <v>125</v>
      </c>
      <c r="L59" s="74">
        <v>138</v>
      </c>
      <c r="M59" s="75">
        <v>143</v>
      </c>
      <c r="N59" s="73">
        <f t="shared" si="0"/>
        <v>130.25</v>
      </c>
    </row>
    <row r="60" spans="1:14" ht="12" customHeight="1">
      <c r="A60" s="72" t="str">
        <f>'Pregnant Women Participating'!A60</f>
        <v>Choctaw Nation, OK</v>
      </c>
      <c r="B60" s="73">
        <v>92</v>
      </c>
      <c r="C60" s="74">
        <v>95</v>
      </c>
      <c r="D60" s="74">
        <v>70</v>
      </c>
      <c r="E60" s="74">
        <v>70</v>
      </c>
      <c r="F60" s="74">
        <v>70</v>
      </c>
      <c r="G60" s="74">
        <v>66</v>
      </c>
      <c r="H60" s="74">
        <v>71</v>
      </c>
      <c r="I60" s="74">
        <v>86</v>
      </c>
      <c r="J60" s="74">
        <v>82</v>
      </c>
      <c r="K60" s="74">
        <v>84</v>
      </c>
      <c r="L60" s="74">
        <v>76</v>
      </c>
      <c r="M60" s="75">
        <v>70</v>
      </c>
      <c r="N60" s="73">
        <f t="shared" si="0"/>
        <v>77.66666666666667</v>
      </c>
    </row>
    <row r="61" spans="1:14" ht="12" customHeight="1">
      <c r="A61" s="72" t="str">
        <f>'Pregnant Women Participating'!A61</f>
        <v>Citizen Potawatomi Nation, OK</v>
      </c>
      <c r="B61" s="73">
        <v>30</v>
      </c>
      <c r="C61" s="74">
        <v>32</v>
      </c>
      <c r="D61" s="74">
        <v>36</v>
      </c>
      <c r="E61" s="74">
        <v>31</v>
      </c>
      <c r="F61" s="74">
        <v>36</v>
      </c>
      <c r="G61" s="74">
        <v>30</v>
      </c>
      <c r="H61" s="74">
        <v>35</v>
      </c>
      <c r="I61" s="74">
        <v>34</v>
      </c>
      <c r="J61" s="74">
        <v>33</v>
      </c>
      <c r="K61" s="74">
        <v>37</v>
      </c>
      <c r="L61" s="74">
        <v>35</v>
      </c>
      <c r="M61" s="75">
        <v>44</v>
      </c>
      <c r="N61" s="73">
        <f t="shared" si="0"/>
        <v>34.416666666666664</v>
      </c>
    </row>
    <row r="62" spans="1:14" ht="12" customHeight="1">
      <c r="A62" s="72" t="str">
        <f>'Pregnant Women Participating'!A62</f>
        <v>Inter-Tribal Council, OK</v>
      </c>
      <c r="B62" s="73">
        <v>23</v>
      </c>
      <c r="C62" s="74">
        <v>23</v>
      </c>
      <c r="D62" s="74">
        <v>17</v>
      </c>
      <c r="E62" s="74">
        <v>16</v>
      </c>
      <c r="F62" s="74">
        <v>21</v>
      </c>
      <c r="G62" s="74">
        <v>18</v>
      </c>
      <c r="H62" s="74">
        <v>17</v>
      </c>
      <c r="I62" s="74">
        <v>22</v>
      </c>
      <c r="J62" s="74">
        <v>25</v>
      </c>
      <c r="K62" s="74">
        <v>17</v>
      </c>
      <c r="L62" s="74">
        <v>13</v>
      </c>
      <c r="M62" s="75">
        <v>18</v>
      </c>
      <c r="N62" s="73">
        <f t="shared" si="0"/>
        <v>19.166666666666668</v>
      </c>
    </row>
    <row r="63" spans="1:14" ht="12" customHeight="1">
      <c r="A63" s="72" t="str">
        <f>'Pregnant Women Participating'!A63</f>
        <v>Muscogee Creek Nation, OK</v>
      </c>
      <c r="B63" s="73">
        <v>71</v>
      </c>
      <c r="C63" s="74">
        <v>65</v>
      </c>
      <c r="D63" s="74">
        <v>74</v>
      </c>
      <c r="E63" s="74">
        <v>72</v>
      </c>
      <c r="F63" s="74">
        <v>70</v>
      </c>
      <c r="G63" s="74">
        <v>67</v>
      </c>
      <c r="H63" s="74">
        <v>75</v>
      </c>
      <c r="I63" s="74">
        <v>77</v>
      </c>
      <c r="J63" s="74">
        <v>81</v>
      </c>
      <c r="K63" s="74">
        <v>78</v>
      </c>
      <c r="L63" s="74">
        <v>75</v>
      </c>
      <c r="M63" s="75">
        <v>81</v>
      </c>
      <c r="N63" s="73">
        <f t="shared" si="0"/>
        <v>73.83333333333333</v>
      </c>
    </row>
    <row r="64" spans="1:14" ht="12" customHeight="1">
      <c r="A64" s="72" t="str">
        <f>'Pregnant Women Participating'!A64</f>
        <v>Osage Tribal Council, OK</v>
      </c>
      <c r="B64" s="73">
        <v>68</v>
      </c>
      <c r="C64" s="74">
        <v>97</v>
      </c>
      <c r="D64" s="74">
        <v>92</v>
      </c>
      <c r="E64" s="74">
        <v>92</v>
      </c>
      <c r="F64" s="74">
        <v>85</v>
      </c>
      <c r="G64" s="74">
        <v>84</v>
      </c>
      <c r="H64" s="74">
        <v>80</v>
      </c>
      <c r="I64" s="74">
        <v>79</v>
      </c>
      <c r="J64" s="74">
        <v>65</v>
      </c>
      <c r="K64" s="74">
        <v>62</v>
      </c>
      <c r="L64" s="74">
        <v>56</v>
      </c>
      <c r="M64" s="75">
        <v>56</v>
      </c>
      <c r="N64" s="73">
        <f t="shared" si="0"/>
        <v>76.33333333333333</v>
      </c>
    </row>
    <row r="65" spans="1:14" ht="12" customHeight="1">
      <c r="A65" s="72" t="str">
        <f>'Pregnant Women Participating'!A65</f>
        <v>Otoe-Missouria Tribe, OK</v>
      </c>
      <c r="B65" s="73">
        <v>15</v>
      </c>
      <c r="C65" s="74">
        <v>13</v>
      </c>
      <c r="D65" s="74">
        <v>13</v>
      </c>
      <c r="E65" s="74">
        <v>12</v>
      </c>
      <c r="F65" s="74">
        <v>13</v>
      </c>
      <c r="G65" s="74">
        <v>10</v>
      </c>
      <c r="H65" s="74">
        <v>15</v>
      </c>
      <c r="I65" s="74">
        <v>12</v>
      </c>
      <c r="J65" s="74">
        <v>13</v>
      </c>
      <c r="K65" s="74">
        <v>12</v>
      </c>
      <c r="L65" s="74">
        <v>11</v>
      </c>
      <c r="M65" s="75">
        <v>13</v>
      </c>
      <c r="N65" s="73">
        <f t="shared" si="0"/>
        <v>12.666666666666666</v>
      </c>
    </row>
    <row r="66" spans="1:14" ht="12" customHeight="1">
      <c r="A66" s="72" t="str">
        <f>'Pregnant Women Participating'!A66</f>
        <v>Wichita, Caddo &amp; Delaware (WCD), OK</v>
      </c>
      <c r="B66" s="73">
        <v>113</v>
      </c>
      <c r="C66" s="74">
        <v>108</v>
      </c>
      <c r="D66" s="74">
        <v>93</v>
      </c>
      <c r="E66" s="74">
        <v>109</v>
      </c>
      <c r="F66" s="74">
        <v>105</v>
      </c>
      <c r="G66" s="74">
        <v>103</v>
      </c>
      <c r="H66" s="74">
        <v>108</v>
      </c>
      <c r="I66" s="74">
        <v>116</v>
      </c>
      <c r="J66" s="74">
        <v>120</v>
      </c>
      <c r="K66" s="74">
        <v>120</v>
      </c>
      <c r="L66" s="74">
        <v>127</v>
      </c>
      <c r="M66" s="75">
        <v>126</v>
      </c>
      <c r="N66" s="73">
        <f t="shared" si="0"/>
        <v>112.33333333333333</v>
      </c>
    </row>
    <row r="67" spans="1:14" s="82" customFormat="1" ht="24.75" customHeight="1">
      <c r="A67" s="77" t="str">
        <f>'Pregnant Women Participating'!A67</f>
        <v>Southwest Region</v>
      </c>
      <c r="B67" s="78">
        <v>28691</v>
      </c>
      <c r="C67" s="79">
        <v>28601</v>
      </c>
      <c r="D67" s="79">
        <v>27953</v>
      </c>
      <c r="E67" s="79">
        <v>28135</v>
      </c>
      <c r="F67" s="79">
        <v>27789</v>
      </c>
      <c r="G67" s="79">
        <v>27856</v>
      </c>
      <c r="H67" s="79">
        <v>28034</v>
      </c>
      <c r="I67" s="79">
        <v>27892</v>
      </c>
      <c r="J67" s="79">
        <v>27615</v>
      </c>
      <c r="K67" s="79">
        <v>27609</v>
      </c>
      <c r="L67" s="79">
        <v>27736</v>
      </c>
      <c r="M67" s="80">
        <v>27820</v>
      </c>
      <c r="N67" s="78">
        <f t="shared" si="0"/>
        <v>27977.583333333332</v>
      </c>
    </row>
    <row r="68" spans="1:14" ht="12" customHeight="1">
      <c r="A68" s="72" t="str">
        <f>'Pregnant Women Participating'!A68</f>
        <v>Colorado</v>
      </c>
      <c r="B68" s="73">
        <v>4434</v>
      </c>
      <c r="C68" s="74">
        <v>4430</v>
      </c>
      <c r="D68" s="74">
        <v>4261</v>
      </c>
      <c r="E68" s="74">
        <v>4273</v>
      </c>
      <c r="F68" s="74">
        <v>4248</v>
      </c>
      <c r="G68" s="74">
        <v>4279</v>
      </c>
      <c r="H68" s="74">
        <v>4253</v>
      </c>
      <c r="I68" s="74">
        <v>4301</v>
      </c>
      <c r="J68" s="74">
        <v>4317</v>
      </c>
      <c r="K68" s="74">
        <v>4292</v>
      </c>
      <c r="L68" s="74">
        <v>4415</v>
      </c>
      <c r="M68" s="75">
        <v>4445</v>
      </c>
      <c r="N68" s="73">
        <f t="shared" si="0"/>
        <v>4329</v>
      </c>
    </row>
    <row r="69" spans="1:14" ht="12" customHeight="1">
      <c r="A69" s="72" t="str">
        <f>'Pregnant Women Participating'!A69</f>
        <v>Iowa</v>
      </c>
      <c r="B69" s="73">
        <v>1744</v>
      </c>
      <c r="C69" s="74">
        <v>1678</v>
      </c>
      <c r="D69" s="74">
        <v>1654</v>
      </c>
      <c r="E69" s="74">
        <v>1703</v>
      </c>
      <c r="F69" s="74">
        <v>1788</v>
      </c>
      <c r="G69" s="74">
        <v>1811</v>
      </c>
      <c r="H69" s="74">
        <v>1827</v>
      </c>
      <c r="I69" s="74">
        <v>1802</v>
      </c>
      <c r="J69" s="74">
        <v>1819</v>
      </c>
      <c r="K69" s="74">
        <v>1803</v>
      </c>
      <c r="L69" s="74">
        <v>1809</v>
      </c>
      <c r="M69" s="75">
        <v>1853</v>
      </c>
      <c r="N69" s="73">
        <f t="shared" si="0"/>
        <v>1774.25</v>
      </c>
    </row>
    <row r="70" spans="1:14" ht="12" customHeight="1">
      <c r="A70" s="72" t="str">
        <f>'Pregnant Women Participating'!A70</f>
        <v>Kansas</v>
      </c>
      <c r="B70" s="73">
        <v>2367</v>
      </c>
      <c r="C70" s="74">
        <v>2354</v>
      </c>
      <c r="D70" s="74">
        <v>2385</v>
      </c>
      <c r="E70" s="74">
        <v>2344</v>
      </c>
      <c r="F70" s="74">
        <v>2193</v>
      </c>
      <c r="G70" s="74">
        <v>2269</v>
      </c>
      <c r="H70" s="74">
        <v>2252</v>
      </c>
      <c r="I70" s="74">
        <v>2243</v>
      </c>
      <c r="J70" s="74">
        <v>2213</v>
      </c>
      <c r="K70" s="74">
        <v>2175</v>
      </c>
      <c r="L70" s="74">
        <v>2192</v>
      </c>
      <c r="M70" s="75">
        <v>2174</v>
      </c>
      <c r="N70" s="73">
        <f t="shared" si="0"/>
        <v>2263.4166666666665</v>
      </c>
    </row>
    <row r="71" spans="1:14" ht="12" customHeight="1">
      <c r="A71" s="72" t="str">
        <f>'Pregnant Women Participating'!A71</f>
        <v>Missouri</v>
      </c>
      <c r="B71" s="73">
        <v>4564</v>
      </c>
      <c r="C71" s="74">
        <v>4473</v>
      </c>
      <c r="D71" s="74">
        <v>4388</v>
      </c>
      <c r="E71" s="74">
        <v>4434</v>
      </c>
      <c r="F71" s="74">
        <v>4369</v>
      </c>
      <c r="G71" s="74">
        <v>4366</v>
      </c>
      <c r="H71" s="74">
        <v>4325</v>
      </c>
      <c r="I71" s="74">
        <v>4300</v>
      </c>
      <c r="J71" s="74">
        <v>4249</v>
      </c>
      <c r="K71" s="74">
        <v>4307</v>
      </c>
      <c r="L71" s="74">
        <v>4336</v>
      </c>
      <c r="M71" s="75">
        <v>4202</v>
      </c>
      <c r="N71" s="73">
        <f t="shared" si="0"/>
        <v>4359.416666666667</v>
      </c>
    </row>
    <row r="72" spans="1:14" ht="12" customHeight="1">
      <c r="A72" s="72" t="str">
        <f>'Pregnant Women Participating'!A72</f>
        <v>Montana</v>
      </c>
      <c r="B72" s="73">
        <v>990</v>
      </c>
      <c r="C72" s="74">
        <v>1004</v>
      </c>
      <c r="D72" s="74">
        <v>990</v>
      </c>
      <c r="E72" s="74">
        <v>993</v>
      </c>
      <c r="F72" s="74">
        <v>1003</v>
      </c>
      <c r="G72" s="74">
        <v>973</v>
      </c>
      <c r="H72" s="74">
        <v>1000</v>
      </c>
      <c r="I72" s="74">
        <v>995</v>
      </c>
      <c r="J72" s="74">
        <v>985</v>
      </c>
      <c r="K72" s="74">
        <v>1003</v>
      </c>
      <c r="L72" s="74">
        <v>1034</v>
      </c>
      <c r="M72" s="75">
        <v>1031</v>
      </c>
      <c r="N72" s="73">
        <f t="shared" si="0"/>
        <v>1000.0833333333334</v>
      </c>
    </row>
    <row r="73" spans="1:14" ht="12" customHeight="1">
      <c r="A73" s="72" t="str">
        <f>'Pregnant Women Participating'!A73</f>
        <v>Nebraska</v>
      </c>
      <c r="B73" s="73">
        <v>1199</v>
      </c>
      <c r="C73" s="74">
        <v>1190</v>
      </c>
      <c r="D73" s="74">
        <v>1136</v>
      </c>
      <c r="E73" s="74">
        <v>1210</v>
      </c>
      <c r="F73" s="74">
        <v>1167</v>
      </c>
      <c r="G73" s="74">
        <v>1178</v>
      </c>
      <c r="H73" s="74">
        <v>1194</v>
      </c>
      <c r="I73" s="74">
        <v>1209</v>
      </c>
      <c r="J73" s="74">
        <v>1193</v>
      </c>
      <c r="K73" s="74">
        <v>1182</v>
      </c>
      <c r="L73" s="74">
        <v>1199</v>
      </c>
      <c r="M73" s="75">
        <v>1181</v>
      </c>
      <c r="N73" s="73">
        <f t="shared" si="0"/>
        <v>1186.5</v>
      </c>
    </row>
    <row r="74" spans="1:14" ht="12" customHeight="1">
      <c r="A74" s="72" t="str">
        <f>'Pregnant Women Participating'!A74</f>
        <v>North Dakota</v>
      </c>
      <c r="B74" s="73">
        <v>441</v>
      </c>
      <c r="C74" s="74">
        <v>444</v>
      </c>
      <c r="D74" s="74">
        <v>405</v>
      </c>
      <c r="E74" s="74">
        <v>401</v>
      </c>
      <c r="F74" s="74">
        <v>404</v>
      </c>
      <c r="G74" s="74">
        <v>385</v>
      </c>
      <c r="H74" s="74">
        <v>396</v>
      </c>
      <c r="I74" s="74">
        <v>421</v>
      </c>
      <c r="J74" s="74">
        <v>384</v>
      </c>
      <c r="K74" s="74">
        <v>378</v>
      </c>
      <c r="L74" s="74">
        <v>394</v>
      </c>
      <c r="M74" s="75">
        <v>384</v>
      </c>
      <c r="N74" s="73">
        <f t="shared" si="0"/>
        <v>403.0833333333333</v>
      </c>
    </row>
    <row r="75" spans="1:14" ht="12" customHeight="1">
      <c r="A75" s="72" t="str">
        <f>'Pregnant Women Participating'!A75</f>
        <v>South Dakota</v>
      </c>
      <c r="B75" s="73">
        <v>711</v>
      </c>
      <c r="C75" s="74">
        <v>669</v>
      </c>
      <c r="D75" s="74">
        <v>675</v>
      </c>
      <c r="E75" s="74">
        <v>684</v>
      </c>
      <c r="F75" s="74">
        <v>678</v>
      </c>
      <c r="G75" s="74">
        <v>685</v>
      </c>
      <c r="H75" s="74">
        <v>666</v>
      </c>
      <c r="I75" s="74">
        <v>654</v>
      </c>
      <c r="J75" s="74">
        <v>669</v>
      </c>
      <c r="K75" s="74">
        <v>710</v>
      </c>
      <c r="L75" s="74">
        <v>679</v>
      </c>
      <c r="M75" s="75">
        <v>665</v>
      </c>
      <c r="N75" s="73">
        <f t="shared" si="0"/>
        <v>678.75</v>
      </c>
    </row>
    <row r="76" spans="1:14" ht="12" customHeight="1">
      <c r="A76" s="72" t="str">
        <f>'Pregnant Women Participating'!A76</f>
        <v>Utah</v>
      </c>
      <c r="B76" s="73">
        <v>4448</v>
      </c>
      <c r="C76" s="74">
        <v>4480</v>
      </c>
      <c r="D76" s="74">
        <v>4429</v>
      </c>
      <c r="E76" s="74">
        <v>4481</v>
      </c>
      <c r="F76" s="74">
        <v>4440</v>
      </c>
      <c r="G76" s="74">
        <v>4480</v>
      </c>
      <c r="H76" s="74">
        <v>4463</v>
      </c>
      <c r="I76" s="74">
        <v>4473</v>
      </c>
      <c r="J76" s="74">
        <v>4344</v>
      </c>
      <c r="K76" s="74">
        <v>4273</v>
      </c>
      <c r="L76" s="74">
        <v>4270</v>
      </c>
      <c r="M76" s="75">
        <v>4297</v>
      </c>
      <c r="N76" s="73">
        <f t="shared" si="0"/>
        <v>4406.5</v>
      </c>
    </row>
    <row r="77" spans="1:14" ht="12" customHeight="1">
      <c r="A77" s="72" t="str">
        <f>'Pregnant Women Participating'!A77</f>
        <v>Wyoming</v>
      </c>
      <c r="B77" s="73">
        <v>587</v>
      </c>
      <c r="C77" s="74">
        <v>517</v>
      </c>
      <c r="D77" s="74">
        <v>538</v>
      </c>
      <c r="E77" s="74">
        <v>559</v>
      </c>
      <c r="F77" s="74">
        <v>562</v>
      </c>
      <c r="G77" s="74">
        <v>583</v>
      </c>
      <c r="H77" s="74">
        <v>584</v>
      </c>
      <c r="I77" s="74">
        <v>610</v>
      </c>
      <c r="J77" s="74">
        <v>607</v>
      </c>
      <c r="K77" s="74">
        <v>618</v>
      </c>
      <c r="L77" s="74">
        <v>624</v>
      </c>
      <c r="M77" s="75">
        <v>619</v>
      </c>
      <c r="N77" s="73">
        <f t="shared" si="0"/>
        <v>584</v>
      </c>
    </row>
    <row r="78" spans="1:14" ht="12" customHeight="1">
      <c r="A78" s="72" t="str">
        <f>'Pregnant Women Participating'!A78</f>
        <v>Ute Mountain Ute Tribe, CO</v>
      </c>
      <c r="B78" s="73">
        <v>8</v>
      </c>
      <c r="C78" s="74">
        <v>6</v>
      </c>
      <c r="D78" s="74">
        <v>6</v>
      </c>
      <c r="E78" s="74">
        <v>7</v>
      </c>
      <c r="F78" s="74">
        <v>7</v>
      </c>
      <c r="G78" s="74">
        <v>11</v>
      </c>
      <c r="H78" s="74">
        <v>12</v>
      </c>
      <c r="I78" s="74">
        <v>11</v>
      </c>
      <c r="J78" s="74">
        <v>10</v>
      </c>
      <c r="K78" s="74">
        <v>10</v>
      </c>
      <c r="L78" s="74">
        <v>10</v>
      </c>
      <c r="M78" s="75">
        <v>8</v>
      </c>
      <c r="N78" s="73">
        <f t="shared" si="0"/>
        <v>8.833333333333334</v>
      </c>
    </row>
    <row r="79" spans="1:14" ht="12" customHeight="1">
      <c r="A79" s="72" t="str">
        <f>'Pregnant Women Participating'!A79</f>
        <v>Omaha Sioux, NE</v>
      </c>
      <c r="B79" s="73">
        <v>1</v>
      </c>
      <c r="C79" s="74">
        <v>0</v>
      </c>
      <c r="D79" s="74">
        <v>1</v>
      </c>
      <c r="E79" s="74">
        <v>1</v>
      </c>
      <c r="F79" s="74">
        <v>2</v>
      </c>
      <c r="G79" s="74">
        <v>0</v>
      </c>
      <c r="H79" s="74">
        <v>1</v>
      </c>
      <c r="I79" s="74">
        <v>2</v>
      </c>
      <c r="J79" s="74">
        <v>2</v>
      </c>
      <c r="K79" s="74">
        <v>1</v>
      </c>
      <c r="L79" s="74">
        <v>0</v>
      </c>
      <c r="M79" s="75">
        <v>0</v>
      </c>
      <c r="N79" s="73">
        <f t="shared" si="0"/>
        <v>0.9166666666666666</v>
      </c>
    </row>
    <row r="80" spans="1:14" ht="12" customHeight="1">
      <c r="A80" s="72" t="str">
        <f>'Pregnant Women Participating'!A80</f>
        <v>Santee Sioux, NE</v>
      </c>
      <c r="B80" s="73">
        <v>1</v>
      </c>
      <c r="C80" s="74">
        <v>1</v>
      </c>
      <c r="D80" s="74">
        <v>1</v>
      </c>
      <c r="E80" s="74">
        <v>0</v>
      </c>
      <c r="F80" s="74">
        <v>1</v>
      </c>
      <c r="G80" s="74">
        <v>1</v>
      </c>
      <c r="H80" s="74">
        <v>1</v>
      </c>
      <c r="I80" s="74">
        <v>1</v>
      </c>
      <c r="J80" s="74">
        <v>1</v>
      </c>
      <c r="K80" s="74">
        <v>2</v>
      </c>
      <c r="L80" s="74">
        <v>1</v>
      </c>
      <c r="M80" s="75">
        <v>1</v>
      </c>
      <c r="N80" s="73">
        <f t="shared" si="0"/>
        <v>1</v>
      </c>
    </row>
    <row r="81" spans="1:14" ht="12" customHeight="1">
      <c r="A81" s="72" t="str">
        <f>'Pregnant Women Participating'!A81</f>
        <v>Winnebago Tribe, NE</v>
      </c>
      <c r="B81" s="73">
        <v>1</v>
      </c>
      <c r="C81" s="74">
        <v>2</v>
      </c>
      <c r="D81" s="74">
        <v>1</v>
      </c>
      <c r="E81" s="74">
        <v>1</v>
      </c>
      <c r="F81" s="74">
        <v>0</v>
      </c>
      <c r="G81" s="74">
        <v>1</v>
      </c>
      <c r="H81" s="74">
        <v>1</v>
      </c>
      <c r="I81" s="74">
        <v>0</v>
      </c>
      <c r="J81" s="74">
        <v>0</v>
      </c>
      <c r="K81" s="74">
        <v>0</v>
      </c>
      <c r="L81" s="74">
        <v>2</v>
      </c>
      <c r="M81" s="75">
        <v>2</v>
      </c>
      <c r="N81" s="73">
        <f t="shared" si="0"/>
        <v>0.9166666666666666</v>
      </c>
    </row>
    <row r="82" spans="1:14" ht="12" customHeight="1">
      <c r="A82" s="72" t="str">
        <f>'Pregnant Women Participating'!A82</f>
        <v>Standing Rock Sioux Tribe, ND</v>
      </c>
      <c r="B82" s="73">
        <v>14</v>
      </c>
      <c r="C82" s="74">
        <v>12</v>
      </c>
      <c r="D82" s="74">
        <v>10</v>
      </c>
      <c r="E82" s="74">
        <v>8</v>
      </c>
      <c r="F82" s="74">
        <v>6</v>
      </c>
      <c r="G82" s="74">
        <v>7</v>
      </c>
      <c r="H82" s="74">
        <v>8</v>
      </c>
      <c r="I82" s="74">
        <v>6</v>
      </c>
      <c r="J82" s="74">
        <v>6</v>
      </c>
      <c r="K82" s="74">
        <v>5</v>
      </c>
      <c r="L82" s="74">
        <v>8</v>
      </c>
      <c r="M82" s="75">
        <v>6</v>
      </c>
      <c r="N82" s="73">
        <f t="shared" si="0"/>
        <v>8</v>
      </c>
    </row>
    <row r="83" spans="1:14" ht="12" customHeight="1">
      <c r="A83" s="72" t="str">
        <f>'Pregnant Women Participating'!A83</f>
        <v>Three Affiliated Tribes, ND</v>
      </c>
      <c r="B83" s="73">
        <v>2</v>
      </c>
      <c r="C83" s="74">
        <v>1</v>
      </c>
      <c r="D83" s="74">
        <v>1</v>
      </c>
      <c r="E83" s="74">
        <v>1</v>
      </c>
      <c r="F83" s="74">
        <v>1</v>
      </c>
      <c r="G83" s="74">
        <v>3</v>
      </c>
      <c r="H83" s="74">
        <v>3</v>
      </c>
      <c r="I83" s="74">
        <v>4</v>
      </c>
      <c r="J83" s="74">
        <v>4</v>
      </c>
      <c r="K83" s="74">
        <v>4</v>
      </c>
      <c r="L83" s="74">
        <v>3</v>
      </c>
      <c r="M83" s="75">
        <v>4</v>
      </c>
      <c r="N83" s="73">
        <f t="shared" si="0"/>
        <v>2.5833333333333335</v>
      </c>
    </row>
    <row r="84" spans="1:14" ht="12" customHeight="1">
      <c r="A84" s="72" t="str">
        <f>'Pregnant Women Participating'!A84</f>
        <v>Cheyenne River Sioux, SD</v>
      </c>
      <c r="B84" s="73">
        <v>12</v>
      </c>
      <c r="C84" s="74">
        <v>12</v>
      </c>
      <c r="D84" s="74">
        <v>9</v>
      </c>
      <c r="E84" s="74">
        <v>7</v>
      </c>
      <c r="F84" s="74">
        <v>8</v>
      </c>
      <c r="G84" s="74">
        <v>6</v>
      </c>
      <c r="H84" s="74">
        <v>8</v>
      </c>
      <c r="I84" s="74">
        <v>9</v>
      </c>
      <c r="J84" s="74">
        <v>12</v>
      </c>
      <c r="K84" s="74">
        <v>10</v>
      </c>
      <c r="L84" s="74">
        <v>7</v>
      </c>
      <c r="M84" s="75">
        <v>10</v>
      </c>
      <c r="N84" s="73">
        <f t="shared" si="0"/>
        <v>9.166666666666666</v>
      </c>
    </row>
    <row r="85" spans="1:14" ht="12" customHeight="1">
      <c r="A85" s="72" t="str">
        <f>'Pregnant Women Participating'!A85</f>
        <v>Rosebud Sioux, SD</v>
      </c>
      <c r="B85" s="73">
        <v>35</v>
      </c>
      <c r="C85" s="74">
        <v>40</v>
      </c>
      <c r="D85" s="74">
        <v>36</v>
      </c>
      <c r="E85" s="74">
        <v>41</v>
      </c>
      <c r="F85" s="74">
        <v>39</v>
      </c>
      <c r="G85" s="74">
        <v>47</v>
      </c>
      <c r="H85" s="74">
        <v>42</v>
      </c>
      <c r="I85" s="74">
        <v>36</v>
      </c>
      <c r="J85" s="74">
        <v>36</v>
      </c>
      <c r="K85" s="74">
        <v>43</v>
      </c>
      <c r="L85" s="74">
        <v>45</v>
      </c>
      <c r="M85" s="75">
        <v>43</v>
      </c>
      <c r="N85" s="73">
        <f t="shared" si="0"/>
        <v>40.25</v>
      </c>
    </row>
    <row r="86" spans="1:14" ht="12" customHeight="1">
      <c r="A86" s="72" t="str">
        <f>'Pregnant Women Participating'!A86</f>
        <v>Northern Arapahoe, WY</v>
      </c>
      <c r="B86" s="73">
        <v>9</v>
      </c>
      <c r="C86" s="74">
        <v>6</v>
      </c>
      <c r="D86" s="74">
        <v>7</v>
      </c>
      <c r="E86" s="74">
        <v>7</v>
      </c>
      <c r="F86" s="74">
        <v>5</v>
      </c>
      <c r="G86" s="74">
        <v>4</v>
      </c>
      <c r="H86" s="74">
        <v>5</v>
      </c>
      <c r="I86" s="74">
        <v>6</v>
      </c>
      <c r="J86" s="74">
        <v>8</v>
      </c>
      <c r="K86" s="74">
        <v>8</v>
      </c>
      <c r="L86" s="74">
        <v>10</v>
      </c>
      <c r="M86" s="75">
        <v>10</v>
      </c>
      <c r="N86" s="73">
        <f t="shared" si="0"/>
        <v>7.083333333333333</v>
      </c>
    </row>
    <row r="87" spans="1:14" ht="12" customHeight="1">
      <c r="A87" s="72" t="str">
        <f>'Pregnant Women Participating'!A87</f>
        <v>Shoshone Tribe, WY</v>
      </c>
      <c r="B87" s="73">
        <v>5</v>
      </c>
      <c r="C87" s="74">
        <v>5</v>
      </c>
      <c r="D87" s="74">
        <v>5</v>
      </c>
      <c r="E87" s="74">
        <v>6</v>
      </c>
      <c r="F87" s="74">
        <v>8</v>
      </c>
      <c r="G87" s="74">
        <v>8</v>
      </c>
      <c r="H87" s="74">
        <v>8</v>
      </c>
      <c r="I87" s="74">
        <v>8</v>
      </c>
      <c r="J87" s="74">
        <v>8</v>
      </c>
      <c r="K87" s="74">
        <v>6</v>
      </c>
      <c r="L87" s="74">
        <v>7</v>
      </c>
      <c r="M87" s="75">
        <v>6</v>
      </c>
      <c r="N87" s="73">
        <f t="shared" si="0"/>
        <v>6.666666666666667</v>
      </c>
    </row>
    <row r="88" spans="1:14" s="82" customFormat="1" ht="24.75" customHeight="1">
      <c r="A88" s="77" t="str">
        <f>'Pregnant Women Participating'!A88</f>
        <v>Mountain Plains</v>
      </c>
      <c r="B88" s="78">
        <v>21573</v>
      </c>
      <c r="C88" s="79">
        <v>21324</v>
      </c>
      <c r="D88" s="79">
        <v>20938</v>
      </c>
      <c r="E88" s="79">
        <v>21161</v>
      </c>
      <c r="F88" s="79">
        <v>20929</v>
      </c>
      <c r="G88" s="79">
        <v>21097</v>
      </c>
      <c r="H88" s="79">
        <v>21049</v>
      </c>
      <c r="I88" s="79">
        <v>21091</v>
      </c>
      <c r="J88" s="79">
        <v>20867</v>
      </c>
      <c r="K88" s="79">
        <v>20830</v>
      </c>
      <c r="L88" s="79">
        <v>21045</v>
      </c>
      <c r="M88" s="80">
        <v>20941</v>
      </c>
      <c r="N88" s="78">
        <f t="shared" si="0"/>
        <v>21070.416666666668</v>
      </c>
    </row>
    <row r="89" spans="1:14" ht="12" customHeight="1">
      <c r="A89" s="83" t="str">
        <f>'Pregnant Women Participating'!A89</f>
        <v>Alaska</v>
      </c>
      <c r="B89" s="73">
        <v>1497</v>
      </c>
      <c r="C89" s="74">
        <v>1506</v>
      </c>
      <c r="D89" s="74">
        <v>1430</v>
      </c>
      <c r="E89" s="74">
        <v>1396</v>
      </c>
      <c r="F89" s="74">
        <v>1429</v>
      </c>
      <c r="G89" s="74">
        <v>1478</v>
      </c>
      <c r="H89" s="74">
        <v>1459</v>
      </c>
      <c r="I89" s="74">
        <v>1451</v>
      </c>
      <c r="J89" s="74">
        <v>1407</v>
      </c>
      <c r="K89" s="74">
        <v>1429</v>
      </c>
      <c r="L89" s="74">
        <v>1176</v>
      </c>
      <c r="M89" s="75">
        <v>1436</v>
      </c>
      <c r="N89" s="73">
        <f t="shared" si="0"/>
        <v>1424.5</v>
      </c>
    </row>
    <row r="90" spans="1:14" ht="12" customHeight="1">
      <c r="A90" s="83" t="str">
        <f>'Pregnant Women Participating'!A90</f>
        <v>American Samoa</v>
      </c>
      <c r="B90" s="73">
        <v>78</v>
      </c>
      <c r="C90" s="74">
        <v>76</v>
      </c>
      <c r="D90" s="74">
        <v>76</v>
      </c>
      <c r="E90" s="74">
        <v>85</v>
      </c>
      <c r="F90" s="74">
        <v>80</v>
      </c>
      <c r="G90" s="74">
        <v>84</v>
      </c>
      <c r="H90" s="74">
        <v>88</v>
      </c>
      <c r="I90" s="74">
        <v>84</v>
      </c>
      <c r="J90" s="74">
        <v>91</v>
      </c>
      <c r="K90" s="74">
        <v>86</v>
      </c>
      <c r="L90" s="74">
        <v>88</v>
      </c>
      <c r="M90" s="75">
        <v>85</v>
      </c>
      <c r="N90" s="73">
        <f t="shared" si="0"/>
        <v>83.41666666666667</v>
      </c>
    </row>
    <row r="91" spans="1:14" ht="12" customHeight="1">
      <c r="A91" s="83" t="str">
        <f>'Pregnant Women Participating'!A91</f>
        <v>Arizona</v>
      </c>
      <c r="B91" s="73">
        <v>4574</v>
      </c>
      <c r="C91" s="74">
        <v>4403</v>
      </c>
      <c r="D91" s="74">
        <v>4259</v>
      </c>
      <c r="E91" s="74">
        <v>4332</v>
      </c>
      <c r="F91" s="74">
        <v>4191</v>
      </c>
      <c r="G91" s="74">
        <v>4145</v>
      </c>
      <c r="H91" s="74">
        <v>4109</v>
      </c>
      <c r="I91" s="74">
        <v>4035</v>
      </c>
      <c r="J91" s="74">
        <v>3950</v>
      </c>
      <c r="K91" s="74">
        <v>4035</v>
      </c>
      <c r="L91" s="74">
        <v>4050</v>
      </c>
      <c r="M91" s="75">
        <v>4076</v>
      </c>
      <c r="N91" s="73">
        <f t="shared" si="0"/>
        <v>4179.916666666667</v>
      </c>
    </row>
    <row r="92" spans="1:14" ht="12" customHeight="1">
      <c r="A92" s="83" t="str">
        <f>'Pregnant Women Participating'!A92</f>
        <v>California</v>
      </c>
      <c r="B92" s="73">
        <v>64138</v>
      </c>
      <c r="C92" s="74">
        <v>62665</v>
      </c>
      <c r="D92" s="74">
        <v>60373</v>
      </c>
      <c r="E92" s="74">
        <v>62464</v>
      </c>
      <c r="F92" s="74">
        <v>61533</v>
      </c>
      <c r="G92" s="74">
        <v>61412</v>
      </c>
      <c r="H92" s="74">
        <v>62188</v>
      </c>
      <c r="I92" s="74">
        <v>61727</v>
      </c>
      <c r="J92" s="74">
        <v>60379</v>
      </c>
      <c r="K92" s="74">
        <v>61721</v>
      </c>
      <c r="L92" s="74">
        <v>62384</v>
      </c>
      <c r="M92" s="75">
        <v>61365</v>
      </c>
      <c r="N92" s="73">
        <f t="shared" si="0"/>
        <v>61862.416666666664</v>
      </c>
    </row>
    <row r="93" spans="1:14" ht="12" customHeight="1">
      <c r="A93" s="83" t="str">
        <f>'Pregnant Women Participating'!A93</f>
        <v>Guam</v>
      </c>
      <c r="B93" s="73">
        <v>312</v>
      </c>
      <c r="C93" s="74">
        <v>280</v>
      </c>
      <c r="D93" s="74">
        <v>275</v>
      </c>
      <c r="E93" s="74">
        <v>260</v>
      </c>
      <c r="F93" s="74">
        <v>252</v>
      </c>
      <c r="G93" s="74">
        <v>246</v>
      </c>
      <c r="H93" s="74">
        <v>252</v>
      </c>
      <c r="I93" s="74">
        <v>227</v>
      </c>
      <c r="J93" s="74">
        <v>234</v>
      </c>
      <c r="K93" s="74">
        <v>242</v>
      </c>
      <c r="L93" s="74">
        <v>234</v>
      </c>
      <c r="M93" s="75">
        <v>218</v>
      </c>
      <c r="N93" s="73">
        <f t="shared" si="0"/>
        <v>252.66666666666666</v>
      </c>
    </row>
    <row r="94" spans="1:14" ht="12" customHeight="1">
      <c r="A94" s="83" t="str">
        <f>'Pregnant Women Participating'!A94</f>
        <v>Hawaii</v>
      </c>
      <c r="B94" s="73">
        <v>1892</v>
      </c>
      <c r="C94" s="74">
        <v>1870</v>
      </c>
      <c r="D94" s="74">
        <v>1778</v>
      </c>
      <c r="E94" s="74">
        <v>1803</v>
      </c>
      <c r="F94" s="74">
        <v>1768</v>
      </c>
      <c r="G94" s="74">
        <v>1780</v>
      </c>
      <c r="H94" s="74">
        <v>1834</v>
      </c>
      <c r="I94" s="74">
        <v>1869</v>
      </c>
      <c r="J94" s="74">
        <v>1832</v>
      </c>
      <c r="K94" s="74">
        <v>1874</v>
      </c>
      <c r="L94" s="74">
        <v>1886</v>
      </c>
      <c r="M94" s="75">
        <v>1837</v>
      </c>
      <c r="N94" s="73">
        <f t="shared" si="0"/>
        <v>1835.25</v>
      </c>
    </row>
    <row r="95" spans="1:14" ht="12" customHeight="1">
      <c r="A95" s="83" t="str">
        <f>'Pregnant Women Participating'!A95</f>
        <v>Idaho</v>
      </c>
      <c r="B95" s="73">
        <v>2804</v>
      </c>
      <c r="C95" s="74">
        <v>2745</v>
      </c>
      <c r="D95" s="74">
        <v>2683</v>
      </c>
      <c r="E95" s="74">
        <v>2713</v>
      </c>
      <c r="F95" s="74">
        <v>2668</v>
      </c>
      <c r="G95" s="74">
        <v>2689</v>
      </c>
      <c r="H95" s="74">
        <v>2803</v>
      </c>
      <c r="I95" s="74">
        <v>2759</v>
      </c>
      <c r="J95" s="74">
        <v>2770</v>
      </c>
      <c r="K95" s="74">
        <v>2592</v>
      </c>
      <c r="L95" s="74">
        <v>2624</v>
      </c>
      <c r="M95" s="75">
        <v>2596</v>
      </c>
      <c r="N95" s="73">
        <f t="shared" si="0"/>
        <v>2703.8333333333335</v>
      </c>
    </row>
    <row r="96" spans="1:14" ht="12" customHeight="1">
      <c r="A96" s="83" t="str">
        <f>'Pregnant Women Participating'!A96</f>
        <v>Nevada</v>
      </c>
      <c r="B96" s="73">
        <v>2040</v>
      </c>
      <c r="C96" s="74">
        <v>2039</v>
      </c>
      <c r="D96" s="74">
        <v>2032</v>
      </c>
      <c r="E96" s="74">
        <v>2051</v>
      </c>
      <c r="F96" s="74">
        <v>2033</v>
      </c>
      <c r="G96" s="74">
        <v>2086</v>
      </c>
      <c r="H96" s="74">
        <v>2091</v>
      </c>
      <c r="I96" s="74">
        <v>2395</v>
      </c>
      <c r="J96" s="74">
        <v>2091</v>
      </c>
      <c r="K96" s="74">
        <v>2390</v>
      </c>
      <c r="L96" s="74">
        <v>2260</v>
      </c>
      <c r="M96" s="75">
        <v>2217</v>
      </c>
      <c r="N96" s="73">
        <f t="shared" si="0"/>
        <v>2143.75</v>
      </c>
    </row>
    <row r="97" spans="1:14" ht="12" customHeight="1">
      <c r="A97" s="83" t="str">
        <f>'Pregnant Women Participating'!A97</f>
        <v>Oregon</v>
      </c>
      <c r="B97" s="73">
        <v>7260</v>
      </c>
      <c r="C97" s="74">
        <v>7085</v>
      </c>
      <c r="D97" s="74">
        <v>6937</v>
      </c>
      <c r="E97" s="74">
        <v>7045</v>
      </c>
      <c r="F97" s="74">
        <v>6990</v>
      </c>
      <c r="G97" s="74">
        <v>7055</v>
      </c>
      <c r="H97" s="74">
        <v>7121</v>
      </c>
      <c r="I97" s="74">
        <v>7159</v>
      </c>
      <c r="J97" s="74">
        <v>7050</v>
      </c>
      <c r="K97" s="74">
        <v>7070</v>
      </c>
      <c r="L97" s="74">
        <v>7162</v>
      </c>
      <c r="M97" s="75">
        <v>7150</v>
      </c>
      <c r="N97" s="73">
        <f t="shared" si="0"/>
        <v>7090.333333333333</v>
      </c>
    </row>
    <row r="98" spans="1:14" ht="12" customHeight="1">
      <c r="A98" s="83" t="str">
        <f>'Pregnant Women Participating'!A98</f>
        <v>Washington</v>
      </c>
      <c r="B98" s="73">
        <v>7959</v>
      </c>
      <c r="C98" s="74">
        <v>8005</v>
      </c>
      <c r="D98" s="74">
        <v>8001</v>
      </c>
      <c r="E98" s="74">
        <v>7909</v>
      </c>
      <c r="F98" s="74">
        <v>7868</v>
      </c>
      <c r="G98" s="74">
        <v>7900</v>
      </c>
      <c r="H98" s="74">
        <v>7816</v>
      </c>
      <c r="I98" s="74">
        <v>7954</v>
      </c>
      <c r="J98" s="74">
        <v>7855</v>
      </c>
      <c r="K98" s="74">
        <v>7946</v>
      </c>
      <c r="L98" s="74">
        <v>7967</v>
      </c>
      <c r="M98" s="75">
        <v>7902</v>
      </c>
      <c r="N98" s="73">
        <f t="shared" si="0"/>
        <v>7923.5</v>
      </c>
    </row>
    <row r="99" spans="1:14" ht="12" customHeight="1">
      <c r="A99" s="83" t="str">
        <f>'Pregnant Women Participating'!A99</f>
        <v>Northern Marianas</v>
      </c>
      <c r="B99" s="73">
        <v>60</v>
      </c>
      <c r="C99" s="74">
        <v>60</v>
      </c>
      <c r="D99" s="74">
        <v>58</v>
      </c>
      <c r="E99" s="74">
        <v>65</v>
      </c>
      <c r="F99" s="74">
        <v>66</v>
      </c>
      <c r="G99" s="74">
        <v>65</v>
      </c>
      <c r="H99" s="74">
        <v>63</v>
      </c>
      <c r="I99" s="74">
        <v>73</v>
      </c>
      <c r="J99" s="74">
        <v>65</v>
      </c>
      <c r="K99" s="74">
        <v>62</v>
      </c>
      <c r="L99" s="74">
        <v>59</v>
      </c>
      <c r="M99" s="75">
        <v>61</v>
      </c>
      <c r="N99" s="73">
        <f t="shared" si="0"/>
        <v>63.083333333333336</v>
      </c>
    </row>
    <row r="100" spans="1:14" ht="12" customHeight="1">
      <c r="A100" s="83" t="str">
        <f>'Pregnant Women Participating'!A100</f>
        <v>Inter-Tribal Council, AZ</v>
      </c>
      <c r="B100" s="73">
        <v>295</v>
      </c>
      <c r="C100" s="74">
        <v>317</v>
      </c>
      <c r="D100" s="74">
        <v>297</v>
      </c>
      <c r="E100" s="74">
        <v>301</v>
      </c>
      <c r="F100" s="74">
        <v>277</v>
      </c>
      <c r="G100" s="74">
        <v>288</v>
      </c>
      <c r="H100" s="74">
        <v>279</v>
      </c>
      <c r="I100" s="74">
        <v>273</v>
      </c>
      <c r="J100" s="74">
        <v>276</v>
      </c>
      <c r="K100" s="74">
        <v>284</v>
      </c>
      <c r="L100" s="74">
        <v>293</v>
      </c>
      <c r="M100" s="75">
        <v>258</v>
      </c>
      <c r="N100" s="73">
        <f t="shared" si="0"/>
        <v>286.5</v>
      </c>
    </row>
    <row r="101" spans="1:14" ht="12" customHeight="1">
      <c r="A101" s="83" t="str">
        <f>'Pregnant Women Participating'!A101</f>
        <v>Navajo Nation, AZ</v>
      </c>
      <c r="B101" s="73">
        <v>395</v>
      </c>
      <c r="C101" s="74">
        <v>384</v>
      </c>
      <c r="D101" s="74">
        <v>402</v>
      </c>
      <c r="E101" s="74">
        <v>401</v>
      </c>
      <c r="F101" s="74">
        <v>375</v>
      </c>
      <c r="G101" s="74">
        <v>388</v>
      </c>
      <c r="H101" s="74">
        <v>387</v>
      </c>
      <c r="I101" s="74">
        <v>396</v>
      </c>
      <c r="J101" s="74">
        <v>386</v>
      </c>
      <c r="K101" s="74">
        <v>400</v>
      </c>
      <c r="L101" s="74">
        <v>383</v>
      </c>
      <c r="M101" s="75">
        <v>359</v>
      </c>
      <c r="N101" s="73">
        <f t="shared" si="0"/>
        <v>388</v>
      </c>
    </row>
    <row r="102" spans="1:14" ht="12" customHeight="1">
      <c r="A102" s="83" t="str">
        <f>'Pregnant Women Participating'!A102</f>
        <v>Inter-Tribal Council, NV</v>
      </c>
      <c r="B102" s="73">
        <v>43</v>
      </c>
      <c r="C102" s="74">
        <v>39</v>
      </c>
      <c r="D102" s="74">
        <v>38</v>
      </c>
      <c r="E102" s="74">
        <v>36</v>
      </c>
      <c r="F102" s="74">
        <v>44</v>
      </c>
      <c r="G102" s="74">
        <v>49</v>
      </c>
      <c r="H102" s="74">
        <v>51</v>
      </c>
      <c r="I102" s="74">
        <v>47</v>
      </c>
      <c r="J102" s="74">
        <v>43</v>
      </c>
      <c r="K102" s="74">
        <v>45</v>
      </c>
      <c r="L102" s="74">
        <v>53</v>
      </c>
      <c r="M102" s="75">
        <v>56</v>
      </c>
      <c r="N102" s="73">
        <f t="shared" si="0"/>
        <v>45.333333333333336</v>
      </c>
    </row>
    <row r="103" spans="1:14" s="82" customFormat="1" ht="24.75" customHeight="1">
      <c r="A103" s="77" t="str">
        <f>'Pregnant Women Participating'!A103</f>
        <v>Western Region</v>
      </c>
      <c r="B103" s="78">
        <v>93347</v>
      </c>
      <c r="C103" s="79">
        <v>91474</v>
      </c>
      <c r="D103" s="79">
        <v>88639</v>
      </c>
      <c r="E103" s="79">
        <v>90861</v>
      </c>
      <c r="F103" s="79">
        <v>89574</v>
      </c>
      <c r="G103" s="79">
        <v>89665</v>
      </c>
      <c r="H103" s="79">
        <v>90541</v>
      </c>
      <c r="I103" s="79">
        <v>90449</v>
      </c>
      <c r="J103" s="79">
        <v>88429</v>
      </c>
      <c r="K103" s="79">
        <v>90176</v>
      </c>
      <c r="L103" s="79">
        <v>90619</v>
      </c>
      <c r="M103" s="80">
        <v>89616</v>
      </c>
      <c r="N103" s="78">
        <f t="shared" si="0"/>
        <v>90282.5</v>
      </c>
    </row>
    <row r="104" spans="1:14" s="88" customFormat="1" ht="16.5" customHeight="1" thickBot="1">
      <c r="A104" s="84" t="str">
        <f>'Pregnant Women Participating'!A104</f>
        <v>TOTAL</v>
      </c>
      <c r="B104" s="85">
        <v>254596</v>
      </c>
      <c r="C104" s="86">
        <v>251710</v>
      </c>
      <c r="D104" s="86">
        <v>245440</v>
      </c>
      <c r="E104" s="86">
        <v>249212</v>
      </c>
      <c r="F104" s="86">
        <v>247483</v>
      </c>
      <c r="G104" s="86">
        <v>248093</v>
      </c>
      <c r="H104" s="86">
        <v>249379</v>
      </c>
      <c r="I104" s="86">
        <v>249502</v>
      </c>
      <c r="J104" s="86">
        <v>246935</v>
      </c>
      <c r="K104" s="86">
        <v>248955</v>
      </c>
      <c r="L104" s="86">
        <v>252007</v>
      </c>
      <c r="M104" s="87">
        <v>250910</v>
      </c>
      <c r="N104" s="85">
        <f t="shared" si="0"/>
        <v>249518.5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41183</v>
      </c>
      <c r="C5" s="69">
        <f>DATE(RIGHT(A2,4)-1,11,1)</f>
        <v>41214</v>
      </c>
      <c r="D5" s="69">
        <f>DATE(RIGHT(A2,4)-1,12,1)</f>
        <v>41244</v>
      </c>
      <c r="E5" s="69">
        <f>DATE(RIGHT(A2,4),1,1)</f>
        <v>41275</v>
      </c>
      <c r="F5" s="69">
        <f>DATE(RIGHT(A2,4),2,1)</f>
        <v>41306</v>
      </c>
      <c r="G5" s="69">
        <f>DATE(RIGHT(A2,4),3,1)</f>
        <v>41334</v>
      </c>
      <c r="H5" s="69">
        <f>DATE(RIGHT(A2,4),4,1)</f>
        <v>41365</v>
      </c>
      <c r="I5" s="69">
        <f>DATE(RIGHT(A2,4),5,1)</f>
        <v>41395</v>
      </c>
      <c r="J5" s="69">
        <f>DATE(RIGHT(A2,4),6,1)</f>
        <v>41426</v>
      </c>
      <c r="K5" s="69">
        <f>DATE(RIGHT(A2,4),7,1)</f>
        <v>41456</v>
      </c>
      <c r="L5" s="69">
        <f>DATE(RIGHT(A2,4),8,1)</f>
        <v>41487</v>
      </c>
      <c r="M5" s="69">
        <f>DATE(RIGHT(A2,4),9,1)</f>
        <v>41518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1634</v>
      </c>
      <c r="C6" s="74">
        <v>1636</v>
      </c>
      <c r="D6" s="74">
        <v>1620</v>
      </c>
      <c r="E6" s="74">
        <v>1676</v>
      </c>
      <c r="F6" s="74">
        <v>1620</v>
      </c>
      <c r="G6" s="74">
        <v>1612</v>
      </c>
      <c r="H6" s="74">
        <v>1622</v>
      </c>
      <c r="I6" s="74">
        <v>1640</v>
      </c>
      <c r="J6" s="74">
        <v>1620</v>
      </c>
      <c r="K6" s="74">
        <v>1684</v>
      </c>
      <c r="L6" s="74">
        <v>1625</v>
      </c>
      <c r="M6" s="75">
        <v>1632</v>
      </c>
      <c r="N6" s="73">
        <f aca="true" t="shared" si="0" ref="N6:N104">IF(SUM(B6:M6)&gt;0,AVERAGE(B6:M6),"0")</f>
        <v>1635.0833333333333</v>
      </c>
    </row>
    <row r="7" spans="1:14" s="76" customFormat="1" ht="12" customHeight="1">
      <c r="A7" s="72" t="str">
        <f>'Pregnant Women Participating'!A7</f>
        <v>Maine</v>
      </c>
      <c r="B7" s="73">
        <v>119</v>
      </c>
      <c r="C7" s="74">
        <v>360</v>
      </c>
      <c r="D7" s="74">
        <v>377</v>
      </c>
      <c r="E7" s="74">
        <v>405</v>
      </c>
      <c r="F7" s="74">
        <v>418</v>
      </c>
      <c r="G7" s="74">
        <v>436</v>
      </c>
      <c r="H7" s="74">
        <v>474</v>
      </c>
      <c r="I7" s="74">
        <v>499</v>
      </c>
      <c r="J7" s="74">
        <v>493</v>
      </c>
      <c r="K7" s="74">
        <v>486</v>
      </c>
      <c r="L7" s="74">
        <v>522</v>
      </c>
      <c r="M7" s="75">
        <v>521</v>
      </c>
      <c r="N7" s="73">
        <f t="shared" si="0"/>
        <v>425.8333333333333</v>
      </c>
    </row>
    <row r="8" spans="1:14" s="76" customFormat="1" ht="12" customHeight="1">
      <c r="A8" s="72" t="str">
        <f>'Pregnant Women Participating'!A8</f>
        <v>Massachusetts</v>
      </c>
      <c r="B8" s="73">
        <v>5427</v>
      </c>
      <c r="C8" s="74">
        <v>5539</v>
      </c>
      <c r="D8" s="74">
        <v>5611</v>
      </c>
      <c r="E8" s="74">
        <v>5739</v>
      </c>
      <c r="F8" s="74">
        <v>5642</v>
      </c>
      <c r="G8" s="74">
        <v>5636</v>
      </c>
      <c r="H8" s="74">
        <v>5585</v>
      </c>
      <c r="I8" s="74">
        <v>5524</v>
      </c>
      <c r="J8" s="74">
        <v>5353</v>
      </c>
      <c r="K8" s="74">
        <v>5233</v>
      </c>
      <c r="L8" s="74">
        <v>5307</v>
      </c>
      <c r="M8" s="75">
        <v>5334</v>
      </c>
      <c r="N8" s="73">
        <f t="shared" si="0"/>
        <v>5494.166666666667</v>
      </c>
    </row>
    <row r="9" spans="1:14" s="76" customFormat="1" ht="12" customHeight="1">
      <c r="A9" s="72" t="str">
        <f>'Pregnant Women Participating'!A9</f>
        <v>New Hampshire</v>
      </c>
      <c r="B9" s="73">
        <v>230</v>
      </c>
      <c r="C9" s="74">
        <v>228</v>
      </c>
      <c r="D9" s="74">
        <v>212</v>
      </c>
      <c r="E9" s="74">
        <v>205</v>
      </c>
      <c r="F9" s="74">
        <v>220</v>
      </c>
      <c r="G9" s="74">
        <v>219</v>
      </c>
      <c r="H9" s="74">
        <v>214</v>
      </c>
      <c r="I9" s="74">
        <v>244</v>
      </c>
      <c r="J9" s="74">
        <v>228</v>
      </c>
      <c r="K9" s="74">
        <v>230</v>
      </c>
      <c r="L9" s="74">
        <v>232</v>
      </c>
      <c r="M9" s="75">
        <v>241</v>
      </c>
      <c r="N9" s="73">
        <f t="shared" si="0"/>
        <v>225.25</v>
      </c>
    </row>
    <row r="10" spans="1:14" s="76" customFormat="1" ht="12" customHeight="1">
      <c r="A10" s="72" t="str">
        <f>'Pregnant Women Participating'!A10</f>
        <v>New York</v>
      </c>
      <c r="B10" s="73">
        <v>39937</v>
      </c>
      <c r="C10" s="74">
        <v>40224</v>
      </c>
      <c r="D10" s="74">
        <v>39724</v>
      </c>
      <c r="E10" s="74">
        <v>40584</v>
      </c>
      <c r="F10" s="74">
        <v>40109</v>
      </c>
      <c r="G10" s="74">
        <v>39769</v>
      </c>
      <c r="H10" s="74">
        <v>39802</v>
      </c>
      <c r="I10" s="74">
        <v>39543</v>
      </c>
      <c r="J10" s="74">
        <v>38841</v>
      </c>
      <c r="K10" s="74">
        <v>38890</v>
      </c>
      <c r="L10" s="74">
        <v>38594</v>
      </c>
      <c r="M10" s="75">
        <v>38819</v>
      </c>
      <c r="N10" s="73">
        <f t="shared" si="0"/>
        <v>39569.666666666664</v>
      </c>
    </row>
    <row r="11" spans="1:14" s="76" customFormat="1" ht="12" customHeight="1">
      <c r="A11" s="72" t="str">
        <f>'Pregnant Women Participating'!A11</f>
        <v>Rhode Island</v>
      </c>
      <c r="B11" s="73">
        <v>560</v>
      </c>
      <c r="C11" s="74">
        <v>561</v>
      </c>
      <c r="D11" s="74">
        <v>563</v>
      </c>
      <c r="E11" s="74">
        <v>572</v>
      </c>
      <c r="F11" s="74">
        <v>553</v>
      </c>
      <c r="G11" s="74">
        <v>577</v>
      </c>
      <c r="H11" s="74">
        <v>556</v>
      </c>
      <c r="I11" s="74">
        <v>555</v>
      </c>
      <c r="J11" s="74">
        <v>587</v>
      </c>
      <c r="K11" s="74">
        <v>588</v>
      </c>
      <c r="L11" s="74">
        <v>572</v>
      </c>
      <c r="M11" s="75">
        <v>588</v>
      </c>
      <c r="N11" s="73">
        <f t="shared" si="0"/>
        <v>569.3333333333334</v>
      </c>
    </row>
    <row r="12" spans="1:14" s="76" customFormat="1" ht="12" customHeight="1">
      <c r="A12" s="72" t="str">
        <f>'Pregnant Women Participating'!A12</f>
        <v>Vermont</v>
      </c>
      <c r="B12" s="73">
        <v>344</v>
      </c>
      <c r="C12" s="74">
        <v>349</v>
      </c>
      <c r="D12" s="74">
        <v>320</v>
      </c>
      <c r="E12" s="74">
        <v>341</v>
      </c>
      <c r="F12" s="74">
        <v>344</v>
      </c>
      <c r="G12" s="74">
        <v>350</v>
      </c>
      <c r="H12" s="74">
        <v>339</v>
      </c>
      <c r="I12" s="74">
        <v>365</v>
      </c>
      <c r="J12" s="74">
        <v>356</v>
      </c>
      <c r="K12" s="74">
        <v>351</v>
      </c>
      <c r="L12" s="74">
        <v>357</v>
      </c>
      <c r="M12" s="75">
        <v>343</v>
      </c>
      <c r="N12" s="73">
        <f t="shared" si="0"/>
        <v>346.5833333333333</v>
      </c>
    </row>
    <row r="13" spans="1:14" s="76" customFormat="1" ht="12" customHeight="1">
      <c r="A13" s="72" t="str">
        <f>'Pregnant Women Participating'!A13</f>
        <v>Indian Township, ME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/>
      <c r="J13" s="74"/>
      <c r="K13" s="74">
        <v>0</v>
      </c>
      <c r="L13" s="74">
        <v>0</v>
      </c>
      <c r="M13" s="75">
        <v>0</v>
      </c>
      <c r="N13" s="73" t="str">
        <f t="shared" si="0"/>
        <v>0</v>
      </c>
    </row>
    <row r="14" spans="1:14" s="76" customFormat="1" ht="12" customHeight="1">
      <c r="A14" s="72" t="str">
        <f>'Pregnant Women Participating'!A14</f>
        <v>Pleasant Point, ME</v>
      </c>
      <c r="B14" s="73">
        <v>0</v>
      </c>
      <c r="C14" s="74">
        <v>2</v>
      </c>
      <c r="D14" s="74">
        <v>1</v>
      </c>
      <c r="E14" s="74">
        <v>1</v>
      </c>
      <c r="F14" s="74">
        <v>1</v>
      </c>
      <c r="G14" s="74">
        <v>1</v>
      </c>
      <c r="H14" s="74">
        <v>0</v>
      </c>
      <c r="I14" s="74">
        <v>0</v>
      </c>
      <c r="J14" s="74">
        <v>1</v>
      </c>
      <c r="K14" s="74">
        <v>1</v>
      </c>
      <c r="L14" s="74">
        <v>1</v>
      </c>
      <c r="M14" s="75">
        <v>2</v>
      </c>
      <c r="N14" s="73">
        <f t="shared" si="0"/>
        <v>0.9166666666666666</v>
      </c>
    </row>
    <row r="15" spans="1:14" s="76" customFormat="1" ht="12" customHeight="1">
      <c r="A15" s="72" t="str">
        <f>'Pregnant Women Participating'!A15</f>
        <v>Seneca Nation, NY</v>
      </c>
      <c r="B15" s="73">
        <v>3</v>
      </c>
      <c r="C15" s="74">
        <v>2</v>
      </c>
      <c r="D15" s="74">
        <v>1</v>
      </c>
      <c r="E15" s="74">
        <v>2</v>
      </c>
      <c r="F15" s="74">
        <v>0</v>
      </c>
      <c r="G15" s="74">
        <v>0</v>
      </c>
      <c r="H15" s="74">
        <v>2</v>
      </c>
      <c r="I15" s="74">
        <v>1</v>
      </c>
      <c r="J15" s="74">
        <v>2</v>
      </c>
      <c r="K15" s="74">
        <v>2</v>
      </c>
      <c r="L15" s="74">
        <v>1</v>
      </c>
      <c r="M15" s="75">
        <v>1</v>
      </c>
      <c r="N15" s="73">
        <f t="shared" si="0"/>
        <v>1.4166666666666667</v>
      </c>
    </row>
    <row r="16" spans="1:14" s="81" customFormat="1" ht="24.75" customHeight="1">
      <c r="A16" s="77" t="str">
        <f>'Pregnant Women Participating'!A16</f>
        <v>Northeast Region</v>
      </c>
      <c r="B16" s="78">
        <v>48254</v>
      </c>
      <c r="C16" s="79">
        <v>48901</v>
      </c>
      <c r="D16" s="79">
        <v>48429</v>
      </c>
      <c r="E16" s="79">
        <v>49525</v>
      </c>
      <c r="F16" s="79">
        <v>48907</v>
      </c>
      <c r="G16" s="79">
        <v>48600</v>
      </c>
      <c r="H16" s="79">
        <v>48594</v>
      </c>
      <c r="I16" s="79">
        <v>48371</v>
      </c>
      <c r="J16" s="79">
        <v>47481</v>
      </c>
      <c r="K16" s="79">
        <v>47465</v>
      </c>
      <c r="L16" s="79">
        <v>47211</v>
      </c>
      <c r="M16" s="80">
        <v>47481</v>
      </c>
      <c r="N16" s="78">
        <f t="shared" si="0"/>
        <v>48268.25</v>
      </c>
    </row>
    <row r="17" spans="1:14" ht="12" customHeight="1">
      <c r="A17" s="72" t="str">
        <f>'Pregnant Women Participating'!A17</f>
        <v>Delaware</v>
      </c>
      <c r="B17" s="73">
        <v>342</v>
      </c>
      <c r="C17" s="74">
        <v>332</v>
      </c>
      <c r="D17" s="74">
        <v>324</v>
      </c>
      <c r="E17" s="74">
        <v>329</v>
      </c>
      <c r="F17" s="74">
        <v>317</v>
      </c>
      <c r="G17" s="74">
        <v>315</v>
      </c>
      <c r="H17" s="74">
        <v>317</v>
      </c>
      <c r="I17" s="74">
        <v>342</v>
      </c>
      <c r="J17" s="74">
        <v>371</v>
      </c>
      <c r="K17" s="74">
        <v>409</v>
      </c>
      <c r="L17" s="74">
        <v>400</v>
      </c>
      <c r="M17" s="75">
        <v>406</v>
      </c>
      <c r="N17" s="73">
        <f t="shared" si="0"/>
        <v>350.3333333333333</v>
      </c>
    </row>
    <row r="18" spans="1:14" ht="12" customHeight="1">
      <c r="A18" s="72" t="str">
        <f>'Pregnant Women Participating'!A18</f>
        <v>District of Columbia</v>
      </c>
      <c r="B18" s="73">
        <v>935</v>
      </c>
      <c r="C18" s="74">
        <v>944</v>
      </c>
      <c r="D18" s="74">
        <v>916</v>
      </c>
      <c r="E18" s="74">
        <v>912</v>
      </c>
      <c r="F18" s="74">
        <v>923</v>
      </c>
      <c r="G18" s="74">
        <v>891</v>
      </c>
      <c r="H18" s="74">
        <v>874</v>
      </c>
      <c r="I18" s="74">
        <v>878</v>
      </c>
      <c r="J18" s="74">
        <v>844</v>
      </c>
      <c r="K18" s="74">
        <v>884</v>
      </c>
      <c r="L18" s="74">
        <v>882</v>
      </c>
      <c r="M18" s="75">
        <v>900</v>
      </c>
      <c r="N18" s="73">
        <f t="shared" si="0"/>
        <v>898.5833333333334</v>
      </c>
    </row>
    <row r="19" spans="1:14" ht="12" customHeight="1">
      <c r="A19" s="72" t="str">
        <f>'Pregnant Women Participating'!A19</f>
        <v>Maryland</v>
      </c>
      <c r="B19" s="73">
        <v>6859</v>
      </c>
      <c r="C19" s="74">
        <v>6932</v>
      </c>
      <c r="D19" s="74">
        <v>6915</v>
      </c>
      <c r="E19" s="74">
        <v>7010</v>
      </c>
      <c r="F19" s="74">
        <v>6971</v>
      </c>
      <c r="G19" s="74">
        <v>6813</v>
      </c>
      <c r="H19" s="74">
        <v>6762</v>
      </c>
      <c r="I19" s="74">
        <v>6649</v>
      </c>
      <c r="J19" s="74">
        <v>6618</v>
      </c>
      <c r="K19" s="74">
        <v>6626</v>
      </c>
      <c r="L19" s="74">
        <v>6730</v>
      </c>
      <c r="M19" s="75">
        <v>6782</v>
      </c>
      <c r="N19" s="73">
        <f t="shared" si="0"/>
        <v>6805.583333333333</v>
      </c>
    </row>
    <row r="20" spans="1:14" ht="12" customHeight="1">
      <c r="A20" s="72" t="str">
        <f>'Pregnant Women Participating'!A20</f>
        <v>New Jersey</v>
      </c>
      <c r="B20" s="73">
        <v>9799</v>
      </c>
      <c r="C20" s="74">
        <v>9126</v>
      </c>
      <c r="D20" s="74">
        <v>9019</v>
      </c>
      <c r="E20" s="74">
        <v>9202</v>
      </c>
      <c r="F20" s="74">
        <v>8800</v>
      </c>
      <c r="G20" s="74">
        <v>8782</v>
      </c>
      <c r="H20" s="74">
        <v>8872</v>
      </c>
      <c r="I20" s="74">
        <v>8832</v>
      </c>
      <c r="J20" s="74">
        <v>8650</v>
      </c>
      <c r="K20" s="74">
        <v>8622</v>
      </c>
      <c r="L20" s="74">
        <v>8627</v>
      </c>
      <c r="M20" s="75">
        <v>8678</v>
      </c>
      <c r="N20" s="73">
        <f t="shared" si="0"/>
        <v>8917.416666666666</v>
      </c>
    </row>
    <row r="21" spans="1:14" ht="12" customHeight="1">
      <c r="A21" s="72" t="str">
        <f>'Pregnant Women Participating'!A21</f>
        <v>Pennsylvania</v>
      </c>
      <c r="B21" s="73">
        <v>2726</v>
      </c>
      <c r="C21" s="74">
        <v>2791</v>
      </c>
      <c r="D21" s="74">
        <v>2726</v>
      </c>
      <c r="E21" s="74">
        <v>2785</v>
      </c>
      <c r="F21" s="74">
        <v>2883</v>
      </c>
      <c r="G21" s="74">
        <v>2877</v>
      </c>
      <c r="H21" s="74">
        <v>2894</v>
      </c>
      <c r="I21" s="74">
        <v>2956</v>
      </c>
      <c r="J21" s="74">
        <v>2942</v>
      </c>
      <c r="K21" s="74">
        <v>2851</v>
      </c>
      <c r="L21" s="74">
        <v>2585</v>
      </c>
      <c r="M21" s="75">
        <v>2315</v>
      </c>
      <c r="N21" s="73">
        <f t="shared" si="0"/>
        <v>2777.5833333333335</v>
      </c>
    </row>
    <row r="22" spans="1:14" ht="12" customHeight="1">
      <c r="A22" s="72" t="str">
        <f>'Pregnant Women Participating'!A22</f>
        <v>Puerto Rico</v>
      </c>
      <c r="B22" s="73">
        <v>4191</v>
      </c>
      <c r="C22" s="74">
        <v>4193</v>
      </c>
      <c r="D22" s="74">
        <v>4048</v>
      </c>
      <c r="E22" s="74">
        <v>3954</v>
      </c>
      <c r="F22" s="74">
        <v>3944</v>
      </c>
      <c r="G22" s="74">
        <v>3760</v>
      </c>
      <c r="H22" s="74">
        <v>3689</v>
      </c>
      <c r="I22" s="74">
        <v>3655</v>
      </c>
      <c r="J22" s="74">
        <v>3623</v>
      </c>
      <c r="K22" s="74">
        <v>3377</v>
      </c>
      <c r="L22" s="74">
        <v>3386</v>
      </c>
      <c r="M22" s="75">
        <v>3391</v>
      </c>
      <c r="N22" s="73">
        <f t="shared" si="0"/>
        <v>3767.5833333333335</v>
      </c>
    </row>
    <row r="23" spans="1:14" ht="12" customHeight="1">
      <c r="A23" s="72" t="str">
        <f>'Pregnant Women Participating'!A23</f>
        <v>Virginia</v>
      </c>
      <c r="B23" s="73">
        <v>4628</v>
      </c>
      <c r="C23" s="74">
        <v>4711</v>
      </c>
      <c r="D23" s="74">
        <v>4703</v>
      </c>
      <c r="E23" s="74">
        <v>4779</v>
      </c>
      <c r="F23" s="74">
        <v>4691</v>
      </c>
      <c r="G23" s="74">
        <v>4633</v>
      </c>
      <c r="H23" s="74">
        <v>4581</v>
      </c>
      <c r="I23" s="74">
        <v>4627</v>
      </c>
      <c r="J23" s="74">
        <v>4586</v>
      </c>
      <c r="K23" s="74">
        <v>4636</v>
      </c>
      <c r="L23" s="74">
        <v>4661</v>
      </c>
      <c r="M23" s="75">
        <v>4631</v>
      </c>
      <c r="N23" s="73">
        <f t="shared" si="0"/>
        <v>4655.583333333333</v>
      </c>
    </row>
    <row r="24" spans="1:14" ht="12" customHeight="1">
      <c r="A24" s="72" t="str">
        <f>'Pregnant Women Participating'!A24</f>
        <v>Virgin Islands</v>
      </c>
      <c r="B24" s="73">
        <v>524</v>
      </c>
      <c r="C24" s="74">
        <v>545</v>
      </c>
      <c r="D24" s="74">
        <v>533</v>
      </c>
      <c r="E24" s="74">
        <v>530</v>
      </c>
      <c r="F24" s="74">
        <v>559</v>
      </c>
      <c r="G24" s="74">
        <v>544</v>
      </c>
      <c r="H24" s="74">
        <v>543</v>
      </c>
      <c r="I24" s="74">
        <v>542</v>
      </c>
      <c r="J24" s="74">
        <v>526</v>
      </c>
      <c r="K24" s="74">
        <v>519</v>
      </c>
      <c r="L24" s="74">
        <v>531</v>
      </c>
      <c r="M24" s="75">
        <v>538</v>
      </c>
      <c r="N24" s="73">
        <f t="shared" si="0"/>
        <v>536.1666666666666</v>
      </c>
    </row>
    <row r="25" spans="1:14" ht="12" customHeight="1">
      <c r="A25" s="72" t="str">
        <f>'Pregnant Women Participating'!A25</f>
        <v>West Virginia</v>
      </c>
      <c r="B25" s="73">
        <v>462</v>
      </c>
      <c r="C25" s="74">
        <v>523</v>
      </c>
      <c r="D25" s="74">
        <v>474</v>
      </c>
      <c r="E25" s="74">
        <v>479</v>
      </c>
      <c r="F25" s="74">
        <v>454</v>
      </c>
      <c r="G25" s="74">
        <v>471</v>
      </c>
      <c r="H25" s="74">
        <v>466</v>
      </c>
      <c r="I25" s="74">
        <v>477</v>
      </c>
      <c r="J25" s="74">
        <v>450</v>
      </c>
      <c r="K25" s="74">
        <v>454</v>
      </c>
      <c r="L25" s="74">
        <v>467</v>
      </c>
      <c r="M25" s="75">
        <v>468</v>
      </c>
      <c r="N25" s="73">
        <f t="shared" si="0"/>
        <v>470.4166666666667</v>
      </c>
    </row>
    <row r="26" spans="1:14" s="82" customFormat="1" ht="24.75" customHeight="1">
      <c r="A26" s="77" t="str">
        <f>'Pregnant Women Participating'!A26</f>
        <v>Mid-Atlantic Region</v>
      </c>
      <c r="B26" s="78">
        <v>30466</v>
      </c>
      <c r="C26" s="79">
        <v>30097</v>
      </c>
      <c r="D26" s="79">
        <v>29658</v>
      </c>
      <c r="E26" s="79">
        <v>29980</v>
      </c>
      <c r="F26" s="79">
        <v>29542</v>
      </c>
      <c r="G26" s="79">
        <v>29086</v>
      </c>
      <c r="H26" s="79">
        <v>28998</v>
      </c>
      <c r="I26" s="79">
        <v>28958</v>
      </c>
      <c r="J26" s="79">
        <v>28610</v>
      </c>
      <c r="K26" s="79">
        <v>28378</v>
      </c>
      <c r="L26" s="79">
        <v>28269</v>
      </c>
      <c r="M26" s="80">
        <v>28109</v>
      </c>
      <c r="N26" s="78">
        <f t="shared" si="0"/>
        <v>29179.25</v>
      </c>
    </row>
    <row r="27" spans="1:14" ht="12" customHeight="1">
      <c r="A27" s="72" t="str">
        <f>'Pregnant Women Participating'!A27</f>
        <v>Alabama</v>
      </c>
      <c r="B27" s="73">
        <v>2243</v>
      </c>
      <c r="C27" s="74">
        <v>2299</v>
      </c>
      <c r="D27" s="74">
        <v>2199</v>
      </c>
      <c r="E27" s="74">
        <v>2274</v>
      </c>
      <c r="F27" s="74">
        <v>2259</v>
      </c>
      <c r="G27" s="74">
        <v>2298</v>
      </c>
      <c r="H27" s="74">
        <v>2266</v>
      </c>
      <c r="I27" s="74">
        <v>2258</v>
      </c>
      <c r="J27" s="74">
        <v>2203</v>
      </c>
      <c r="K27" s="74">
        <v>2242</v>
      </c>
      <c r="L27" s="74">
        <v>2281</v>
      </c>
      <c r="M27" s="75">
        <v>2333</v>
      </c>
      <c r="N27" s="73">
        <f t="shared" si="0"/>
        <v>2262.9166666666665</v>
      </c>
    </row>
    <row r="28" spans="1:14" ht="12" customHeight="1">
      <c r="A28" s="72" t="str">
        <f>'Pregnant Women Participating'!A28</f>
        <v>Florida</v>
      </c>
      <c r="B28" s="73">
        <v>19885</v>
      </c>
      <c r="C28" s="74">
        <v>19635</v>
      </c>
      <c r="D28" s="74">
        <v>19187</v>
      </c>
      <c r="E28" s="74">
        <v>19495</v>
      </c>
      <c r="F28" s="74">
        <v>19371</v>
      </c>
      <c r="G28" s="74">
        <v>19009</v>
      </c>
      <c r="H28" s="74">
        <v>18852</v>
      </c>
      <c r="I28" s="74">
        <v>18670</v>
      </c>
      <c r="J28" s="74">
        <v>18533</v>
      </c>
      <c r="K28" s="74">
        <v>18840</v>
      </c>
      <c r="L28" s="74">
        <v>19234</v>
      </c>
      <c r="M28" s="75">
        <v>19786</v>
      </c>
      <c r="N28" s="73">
        <f t="shared" si="0"/>
        <v>19208.083333333332</v>
      </c>
    </row>
    <row r="29" spans="1:14" ht="12" customHeight="1">
      <c r="A29" s="72" t="str">
        <f>'Pregnant Women Participating'!A29</f>
        <v>Georgia</v>
      </c>
      <c r="B29" s="73">
        <v>15055</v>
      </c>
      <c r="C29" s="74">
        <v>14931</v>
      </c>
      <c r="D29" s="74">
        <v>14320</v>
      </c>
      <c r="E29" s="74">
        <v>13670</v>
      </c>
      <c r="F29" s="74">
        <v>13535</v>
      </c>
      <c r="G29" s="74">
        <v>13321</v>
      </c>
      <c r="H29" s="74">
        <v>13231</v>
      </c>
      <c r="I29" s="74">
        <v>13680</v>
      </c>
      <c r="J29" s="74">
        <v>14007</v>
      </c>
      <c r="K29" s="74">
        <v>14178</v>
      </c>
      <c r="L29" s="74">
        <v>14338</v>
      </c>
      <c r="M29" s="75">
        <v>14353</v>
      </c>
      <c r="N29" s="73">
        <f t="shared" si="0"/>
        <v>14051.583333333334</v>
      </c>
    </row>
    <row r="30" spans="1:14" ht="12" customHeight="1">
      <c r="A30" s="72" t="str">
        <f>'Pregnant Women Participating'!A30</f>
        <v>Kentucky</v>
      </c>
      <c r="B30" s="73">
        <v>2966</v>
      </c>
      <c r="C30" s="74">
        <v>3006</v>
      </c>
      <c r="D30" s="74">
        <v>3015</v>
      </c>
      <c r="E30" s="74">
        <v>2970</v>
      </c>
      <c r="F30" s="74">
        <v>3071</v>
      </c>
      <c r="G30" s="74">
        <v>3188</v>
      </c>
      <c r="H30" s="74">
        <v>3244</v>
      </c>
      <c r="I30" s="74">
        <v>3164</v>
      </c>
      <c r="J30" s="74">
        <v>3161</v>
      </c>
      <c r="K30" s="74">
        <v>3225</v>
      </c>
      <c r="L30" s="74">
        <v>3323</v>
      </c>
      <c r="M30" s="75">
        <v>3271</v>
      </c>
      <c r="N30" s="73">
        <f t="shared" si="0"/>
        <v>3133.6666666666665</v>
      </c>
    </row>
    <row r="31" spans="1:14" ht="12" customHeight="1">
      <c r="A31" s="72" t="str">
        <f>'Pregnant Women Participating'!A31</f>
        <v>Mississippi</v>
      </c>
      <c r="B31" s="73">
        <v>1360</v>
      </c>
      <c r="C31" s="74">
        <v>1274</v>
      </c>
      <c r="D31" s="74">
        <v>1122</v>
      </c>
      <c r="E31" s="74">
        <v>1220</v>
      </c>
      <c r="F31" s="74">
        <v>1118</v>
      </c>
      <c r="G31" s="74">
        <v>1148</v>
      </c>
      <c r="H31" s="74">
        <v>1219</v>
      </c>
      <c r="I31" s="74">
        <v>1057</v>
      </c>
      <c r="J31" s="74">
        <v>976</v>
      </c>
      <c r="K31" s="74">
        <v>1125</v>
      </c>
      <c r="L31" s="74">
        <v>1001</v>
      </c>
      <c r="M31" s="75">
        <v>1076</v>
      </c>
      <c r="N31" s="73">
        <f t="shared" si="0"/>
        <v>1141.3333333333333</v>
      </c>
    </row>
    <row r="32" spans="1:14" ht="12" customHeight="1">
      <c r="A32" s="72" t="str">
        <f>'Pregnant Women Participating'!A32</f>
        <v>North Carolina</v>
      </c>
      <c r="B32" s="73">
        <v>9298</v>
      </c>
      <c r="C32" s="74">
        <v>9514</v>
      </c>
      <c r="D32" s="74">
        <v>9308</v>
      </c>
      <c r="E32" s="74">
        <v>9418</v>
      </c>
      <c r="F32" s="74">
        <v>9502</v>
      </c>
      <c r="G32" s="74">
        <v>9460</v>
      </c>
      <c r="H32" s="74">
        <v>9387</v>
      </c>
      <c r="I32" s="74">
        <v>9748</v>
      </c>
      <c r="J32" s="74">
        <v>9852</v>
      </c>
      <c r="K32" s="74">
        <v>9898</v>
      </c>
      <c r="L32" s="74">
        <v>10295</v>
      </c>
      <c r="M32" s="75">
        <v>10630</v>
      </c>
      <c r="N32" s="73">
        <f t="shared" si="0"/>
        <v>9692.5</v>
      </c>
    </row>
    <row r="33" spans="1:14" ht="12" customHeight="1">
      <c r="A33" s="72" t="str">
        <f>'Pregnant Women Participating'!A33</f>
        <v>South Carolina</v>
      </c>
      <c r="B33" s="73">
        <v>2973</v>
      </c>
      <c r="C33" s="74">
        <v>3058</v>
      </c>
      <c r="D33" s="74">
        <v>3173</v>
      </c>
      <c r="E33" s="74">
        <v>3272</v>
      </c>
      <c r="F33" s="74">
        <v>3234</v>
      </c>
      <c r="G33" s="74">
        <v>3247</v>
      </c>
      <c r="H33" s="74">
        <v>3349</v>
      </c>
      <c r="I33" s="74">
        <v>3374</v>
      </c>
      <c r="J33" s="74">
        <v>3308</v>
      </c>
      <c r="K33" s="74">
        <v>3303</v>
      </c>
      <c r="L33" s="74">
        <v>3393</v>
      </c>
      <c r="M33" s="75">
        <v>3464</v>
      </c>
      <c r="N33" s="73">
        <f t="shared" si="0"/>
        <v>3262.3333333333335</v>
      </c>
    </row>
    <row r="34" spans="1:14" ht="12" customHeight="1">
      <c r="A34" s="72" t="str">
        <f>'Pregnant Women Participating'!A34</f>
        <v>Tennessee</v>
      </c>
      <c r="B34" s="73">
        <v>4411</v>
      </c>
      <c r="C34" s="74">
        <v>4471</v>
      </c>
      <c r="D34" s="74">
        <v>4334</v>
      </c>
      <c r="E34" s="74">
        <v>4359</v>
      </c>
      <c r="F34" s="74">
        <v>4320</v>
      </c>
      <c r="G34" s="74">
        <v>4315</v>
      </c>
      <c r="H34" s="74">
        <v>4182</v>
      </c>
      <c r="I34" s="74">
        <v>4203</v>
      </c>
      <c r="J34" s="74">
        <v>4168</v>
      </c>
      <c r="K34" s="74">
        <v>4208</v>
      </c>
      <c r="L34" s="74">
        <v>4290</v>
      </c>
      <c r="M34" s="75">
        <v>4392</v>
      </c>
      <c r="N34" s="73">
        <f t="shared" si="0"/>
        <v>4304.416666666667</v>
      </c>
    </row>
    <row r="35" spans="1:14" ht="12" customHeight="1">
      <c r="A35" s="72" t="str">
        <f>'Pregnant Women Participating'!A35</f>
        <v>Choctaw Indians, MS</v>
      </c>
      <c r="B35" s="73">
        <v>2</v>
      </c>
      <c r="C35" s="74">
        <v>2</v>
      </c>
      <c r="D35" s="74">
        <v>3</v>
      </c>
      <c r="E35" s="74">
        <v>2</v>
      </c>
      <c r="F35" s="74">
        <v>3</v>
      </c>
      <c r="G35" s="74">
        <v>2</v>
      </c>
      <c r="H35" s="74">
        <v>2</v>
      </c>
      <c r="I35" s="74">
        <v>4</v>
      </c>
      <c r="J35" s="74">
        <v>3</v>
      </c>
      <c r="K35" s="74">
        <v>4</v>
      </c>
      <c r="L35" s="74">
        <v>2</v>
      </c>
      <c r="M35" s="75">
        <v>4</v>
      </c>
      <c r="N35" s="73">
        <f t="shared" si="0"/>
        <v>2.75</v>
      </c>
    </row>
    <row r="36" spans="1:14" ht="12" customHeight="1">
      <c r="A36" s="72" t="str">
        <f>'Pregnant Women Participating'!A36</f>
        <v>Eastern Cherokee, NC</v>
      </c>
      <c r="B36" s="73">
        <v>19</v>
      </c>
      <c r="C36" s="74">
        <v>20</v>
      </c>
      <c r="D36" s="74">
        <v>22</v>
      </c>
      <c r="E36" s="74">
        <v>20</v>
      </c>
      <c r="F36" s="74">
        <v>17</v>
      </c>
      <c r="G36" s="74">
        <v>18</v>
      </c>
      <c r="H36" s="74">
        <v>20</v>
      </c>
      <c r="I36" s="74">
        <v>18</v>
      </c>
      <c r="J36" s="74">
        <v>15</v>
      </c>
      <c r="K36" s="74">
        <v>15</v>
      </c>
      <c r="L36" s="74">
        <v>17</v>
      </c>
      <c r="M36" s="75">
        <v>17</v>
      </c>
      <c r="N36" s="73">
        <f t="shared" si="0"/>
        <v>18.166666666666668</v>
      </c>
    </row>
    <row r="37" spans="1:14" s="82" customFormat="1" ht="24.75" customHeight="1">
      <c r="A37" s="77" t="str">
        <f>'Pregnant Women Participating'!A37</f>
        <v>Southeast Region</v>
      </c>
      <c r="B37" s="78">
        <v>58212</v>
      </c>
      <c r="C37" s="79">
        <v>58210</v>
      </c>
      <c r="D37" s="79">
        <v>56683</v>
      </c>
      <c r="E37" s="79">
        <v>56700</v>
      </c>
      <c r="F37" s="79">
        <v>56430</v>
      </c>
      <c r="G37" s="79">
        <v>56006</v>
      </c>
      <c r="H37" s="79">
        <v>55752</v>
      </c>
      <c r="I37" s="79">
        <v>56176</v>
      </c>
      <c r="J37" s="79">
        <v>56226</v>
      </c>
      <c r="K37" s="79">
        <v>57038</v>
      </c>
      <c r="L37" s="79">
        <v>58174</v>
      </c>
      <c r="M37" s="80">
        <v>59326</v>
      </c>
      <c r="N37" s="78">
        <f t="shared" si="0"/>
        <v>57077.75</v>
      </c>
    </row>
    <row r="38" spans="1:14" ht="12" customHeight="1">
      <c r="A38" s="72" t="str">
        <f>'Pregnant Women Participating'!A38</f>
        <v>Illinois</v>
      </c>
      <c r="B38" s="73">
        <v>12180</v>
      </c>
      <c r="C38" s="74">
        <v>12141</v>
      </c>
      <c r="D38" s="74">
        <v>12029</v>
      </c>
      <c r="E38" s="74">
        <v>11954</v>
      </c>
      <c r="F38" s="74">
        <v>11692</v>
      </c>
      <c r="G38" s="74">
        <v>11447</v>
      </c>
      <c r="H38" s="74">
        <v>11254</v>
      </c>
      <c r="I38" s="74">
        <v>11156</v>
      </c>
      <c r="J38" s="74">
        <v>11125</v>
      </c>
      <c r="K38" s="74">
        <v>11175</v>
      </c>
      <c r="L38" s="74">
        <v>11287</v>
      </c>
      <c r="M38" s="75">
        <v>11389</v>
      </c>
      <c r="N38" s="73">
        <f t="shared" si="0"/>
        <v>11569.083333333334</v>
      </c>
    </row>
    <row r="39" spans="1:14" ht="12" customHeight="1">
      <c r="A39" s="72" t="str">
        <f>'Pregnant Women Participating'!A39</f>
        <v>Indiana</v>
      </c>
      <c r="B39" s="73">
        <v>2998</v>
      </c>
      <c r="C39" s="74">
        <v>2995</v>
      </c>
      <c r="D39" s="74">
        <v>2989</v>
      </c>
      <c r="E39" s="74">
        <v>3081</v>
      </c>
      <c r="F39" s="74">
        <v>2929</v>
      </c>
      <c r="G39" s="74">
        <v>2889</v>
      </c>
      <c r="H39" s="74">
        <v>2877</v>
      </c>
      <c r="I39" s="74">
        <v>3054</v>
      </c>
      <c r="J39" s="74">
        <v>3193</v>
      </c>
      <c r="K39" s="74">
        <v>3241</v>
      </c>
      <c r="L39" s="74">
        <v>3375</v>
      </c>
      <c r="M39" s="75">
        <v>3267</v>
      </c>
      <c r="N39" s="73">
        <f t="shared" si="0"/>
        <v>3074</v>
      </c>
    </row>
    <row r="40" spans="1:14" ht="12" customHeight="1">
      <c r="A40" s="72" t="str">
        <f>'Pregnant Women Participating'!A40</f>
        <v>Michigan</v>
      </c>
      <c r="B40" s="73">
        <v>4391</v>
      </c>
      <c r="C40" s="74">
        <v>4393</v>
      </c>
      <c r="D40" s="74">
        <v>4330</v>
      </c>
      <c r="E40" s="74">
        <v>4373</v>
      </c>
      <c r="F40" s="74">
        <v>4357</v>
      </c>
      <c r="G40" s="74">
        <v>4324</v>
      </c>
      <c r="H40" s="74">
        <v>4415</v>
      </c>
      <c r="I40" s="74">
        <v>4407</v>
      </c>
      <c r="J40" s="74">
        <v>4441</v>
      </c>
      <c r="K40" s="74">
        <v>4508</v>
      </c>
      <c r="L40" s="74">
        <v>4551</v>
      </c>
      <c r="M40" s="75">
        <v>4565</v>
      </c>
      <c r="N40" s="73">
        <f t="shared" si="0"/>
        <v>4421.25</v>
      </c>
    </row>
    <row r="41" spans="1:14" ht="12" customHeight="1">
      <c r="A41" s="72" t="str">
        <f>'Pregnant Women Participating'!A41</f>
        <v>Minnesota</v>
      </c>
      <c r="B41" s="73">
        <v>5675</v>
      </c>
      <c r="C41" s="74">
        <v>5671</v>
      </c>
      <c r="D41" s="74">
        <v>5647</v>
      </c>
      <c r="E41" s="74">
        <v>5686</v>
      </c>
      <c r="F41" s="74">
        <v>5529</v>
      </c>
      <c r="G41" s="74">
        <v>5520</v>
      </c>
      <c r="H41" s="74">
        <v>5478</v>
      </c>
      <c r="I41" s="74">
        <v>5429</v>
      </c>
      <c r="J41" s="74">
        <v>5482</v>
      </c>
      <c r="K41" s="74">
        <v>5392</v>
      </c>
      <c r="L41" s="74">
        <v>5459</v>
      </c>
      <c r="M41" s="75">
        <v>5524</v>
      </c>
      <c r="N41" s="73">
        <f t="shared" si="0"/>
        <v>5541</v>
      </c>
    </row>
    <row r="42" spans="1:14" ht="12" customHeight="1">
      <c r="A42" s="72" t="str">
        <f>'Pregnant Women Participating'!A42</f>
        <v>Ohio</v>
      </c>
      <c r="B42" s="73">
        <v>6838</v>
      </c>
      <c r="C42" s="74">
        <v>6776</v>
      </c>
      <c r="D42" s="74">
        <v>6699</v>
      </c>
      <c r="E42" s="74">
        <v>6768</v>
      </c>
      <c r="F42" s="74">
        <v>6708</v>
      </c>
      <c r="G42" s="74">
        <v>6795</v>
      </c>
      <c r="H42" s="74">
        <v>7352</v>
      </c>
      <c r="I42" s="74">
        <v>7665</v>
      </c>
      <c r="J42" s="74">
        <v>7856</v>
      </c>
      <c r="K42" s="74">
        <v>7812</v>
      </c>
      <c r="L42" s="74">
        <v>6796</v>
      </c>
      <c r="M42" s="75">
        <v>6871</v>
      </c>
      <c r="N42" s="73">
        <f t="shared" si="0"/>
        <v>7078</v>
      </c>
    </row>
    <row r="43" spans="1:14" ht="12" customHeight="1">
      <c r="A43" s="72" t="str">
        <f>'Pregnant Women Participating'!A43</f>
        <v>Wisconsin</v>
      </c>
      <c r="B43" s="73">
        <v>2286</v>
      </c>
      <c r="C43" s="74">
        <v>2271</v>
      </c>
      <c r="D43" s="74">
        <v>2273</v>
      </c>
      <c r="E43" s="74">
        <v>2363</v>
      </c>
      <c r="F43" s="74">
        <v>2325</v>
      </c>
      <c r="G43" s="74">
        <v>2282</v>
      </c>
      <c r="H43" s="74">
        <v>2309</v>
      </c>
      <c r="I43" s="74">
        <v>2306</v>
      </c>
      <c r="J43" s="74">
        <v>2263</v>
      </c>
      <c r="K43" s="74">
        <v>2318</v>
      </c>
      <c r="L43" s="74">
        <v>2332</v>
      </c>
      <c r="M43" s="75">
        <v>2339</v>
      </c>
      <c r="N43" s="73">
        <f t="shared" si="0"/>
        <v>2305.5833333333335</v>
      </c>
    </row>
    <row r="44" spans="1:14" s="82" customFormat="1" ht="24.75" customHeight="1">
      <c r="A44" s="77" t="str">
        <f>'Pregnant Women Participating'!A44</f>
        <v>Midwest Region</v>
      </c>
      <c r="B44" s="78">
        <v>34368</v>
      </c>
      <c r="C44" s="79">
        <v>34247</v>
      </c>
      <c r="D44" s="79">
        <v>33967</v>
      </c>
      <c r="E44" s="79">
        <v>34225</v>
      </c>
      <c r="F44" s="79">
        <v>33540</v>
      </c>
      <c r="G44" s="79">
        <v>33257</v>
      </c>
      <c r="H44" s="79">
        <v>33685</v>
      </c>
      <c r="I44" s="79">
        <v>34017</v>
      </c>
      <c r="J44" s="79">
        <v>34360</v>
      </c>
      <c r="K44" s="79">
        <v>34446</v>
      </c>
      <c r="L44" s="79">
        <v>33800</v>
      </c>
      <c r="M44" s="80">
        <v>33955</v>
      </c>
      <c r="N44" s="78">
        <f t="shared" si="0"/>
        <v>33988.916666666664</v>
      </c>
    </row>
    <row r="45" spans="1:14" ht="12" customHeight="1">
      <c r="A45" s="72" t="str">
        <f>'Pregnant Women Participating'!A45</f>
        <v>Arkansas</v>
      </c>
      <c r="B45" s="73">
        <v>942</v>
      </c>
      <c r="C45" s="74">
        <v>910</v>
      </c>
      <c r="D45" s="74">
        <v>901</v>
      </c>
      <c r="E45" s="74">
        <v>923</v>
      </c>
      <c r="F45" s="74">
        <v>946</v>
      </c>
      <c r="G45" s="74">
        <v>959</v>
      </c>
      <c r="H45" s="74">
        <v>945</v>
      </c>
      <c r="I45" s="74">
        <v>977</v>
      </c>
      <c r="J45" s="74">
        <v>987</v>
      </c>
      <c r="K45" s="74">
        <v>970</v>
      </c>
      <c r="L45" s="74">
        <v>947</v>
      </c>
      <c r="M45" s="75">
        <v>956</v>
      </c>
      <c r="N45" s="73">
        <f t="shared" si="0"/>
        <v>946.9166666666666</v>
      </c>
    </row>
    <row r="46" spans="1:14" ht="12" customHeight="1">
      <c r="A46" s="72" t="str">
        <f>'Pregnant Women Participating'!A46</f>
        <v>Louisiana</v>
      </c>
      <c r="B46" s="73">
        <v>1529</v>
      </c>
      <c r="C46" s="74">
        <v>1678</v>
      </c>
      <c r="D46" s="74">
        <v>1665</v>
      </c>
      <c r="E46" s="74">
        <v>1635</v>
      </c>
      <c r="F46" s="74">
        <v>1649</v>
      </c>
      <c r="G46" s="74">
        <v>1586</v>
      </c>
      <c r="H46" s="74">
        <v>1571</v>
      </c>
      <c r="I46" s="74">
        <v>1498</v>
      </c>
      <c r="J46" s="74">
        <v>1491</v>
      </c>
      <c r="K46" s="74">
        <v>1497</v>
      </c>
      <c r="L46" s="74">
        <v>1545</v>
      </c>
      <c r="M46" s="75">
        <v>1618</v>
      </c>
      <c r="N46" s="73">
        <f t="shared" si="0"/>
        <v>1580.1666666666667</v>
      </c>
    </row>
    <row r="47" spans="1:14" ht="12" customHeight="1">
      <c r="A47" s="72" t="str">
        <f>'Pregnant Women Participating'!A47</f>
        <v>New Mexico</v>
      </c>
      <c r="B47" s="73">
        <v>2435</v>
      </c>
      <c r="C47" s="74">
        <v>2502</v>
      </c>
      <c r="D47" s="74">
        <v>2509</v>
      </c>
      <c r="E47" s="74">
        <v>2577</v>
      </c>
      <c r="F47" s="74">
        <v>2457</v>
      </c>
      <c r="G47" s="74">
        <v>2460</v>
      </c>
      <c r="H47" s="74">
        <v>2420</v>
      </c>
      <c r="I47" s="74">
        <v>2413</v>
      </c>
      <c r="J47" s="74">
        <v>2377</v>
      </c>
      <c r="K47" s="74">
        <v>2436</v>
      </c>
      <c r="L47" s="74">
        <v>2462</v>
      </c>
      <c r="M47" s="75">
        <v>2436</v>
      </c>
      <c r="N47" s="73">
        <f t="shared" si="0"/>
        <v>2457</v>
      </c>
    </row>
    <row r="48" spans="1:14" ht="12" customHeight="1">
      <c r="A48" s="72" t="str">
        <f>'Pregnant Women Participating'!A48</f>
        <v>Oklahoma</v>
      </c>
      <c r="B48" s="73">
        <v>1830</v>
      </c>
      <c r="C48" s="74">
        <v>1852</v>
      </c>
      <c r="D48" s="74">
        <v>1814</v>
      </c>
      <c r="E48" s="74">
        <v>1788</v>
      </c>
      <c r="F48" s="74">
        <v>1729</v>
      </c>
      <c r="G48" s="74">
        <v>1739</v>
      </c>
      <c r="H48" s="74">
        <v>1726</v>
      </c>
      <c r="I48" s="74">
        <v>1713</v>
      </c>
      <c r="J48" s="74">
        <v>1705</v>
      </c>
      <c r="K48" s="74">
        <v>1685</v>
      </c>
      <c r="L48" s="74">
        <v>1689</v>
      </c>
      <c r="M48" s="75">
        <v>1740</v>
      </c>
      <c r="N48" s="73">
        <f t="shared" si="0"/>
        <v>1750.8333333333333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85594</v>
      </c>
      <c r="C50" s="74">
        <v>86548</v>
      </c>
      <c r="D50" s="74">
        <v>86601</v>
      </c>
      <c r="E50" s="74">
        <v>87045</v>
      </c>
      <c r="F50" s="74">
        <v>87226</v>
      </c>
      <c r="G50" s="74">
        <v>86831</v>
      </c>
      <c r="H50" s="74">
        <v>86688</v>
      </c>
      <c r="I50" s="74">
        <v>86373</v>
      </c>
      <c r="J50" s="74">
        <v>86322</v>
      </c>
      <c r="K50" s="74">
        <v>86126</v>
      </c>
      <c r="L50" s="74">
        <v>85617</v>
      </c>
      <c r="M50" s="75">
        <v>85384</v>
      </c>
      <c r="N50" s="73">
        <f t="shared" si="0"/>
        <v>86362.91666666667</v>
      </c>
    </row>
    <row r="51" spans="1:14" ht="12" customHeight="1">
      <c r="A51" s="72" t="str">
        <f>'Pregnant Women Participating'!A51</f>
        <v>Acoma, Canoncito &amp; Laguna, NM</v>
      </c>
      <c r="B51" s="73">
        <v>24</v>
      </c>
      <c r="C51" s="74">
        <v>24</v>
      </c>
      <c r="D51" s="74">
        <v>20</v>
      </c>
      <c r="E51" s="74">
        <v>21</v>
      </c>
      <c r="F51" s="74">
        <v>23</v>
      </c>
      <c r="G51" s="74">
        <v>22</v>
      </c>
      <c r="H51" s="74">
        <v>23</v>
      </c>
      <c r="I51" s="74">
        <v>22</v>
      </c>
      <c r="J51" s="74">
        <v>18</v>
      </c>
      <c r="K51" s="74">
        <v>21</v>
      </c>
      <c r="L51" s="74">
        <v>22</v>
      </c>
      <c r="M51" s="75">
        <v>21</v>
      </c>
      <c r="N51" s="73">
        <f t="shared" si="0"/>
        <v>21.75</v>
      </c>
    </row>
    <row r="52" spans="1:14" ht="12" customHeight="1">
      <c r="A52" s="72" t="str">
        <f>'Pregnant Women Participating'!A52</f>
        <v>Eight Northern Pueblos, NM</v>
      </c>
      <c r="B52" s="73">
        <v>7</v>
      </c>
      <c r="C52" s="74">
        <v>4</v>
      </c>
      <c r="D52" s="74">
        <v>5</v>
      </c>
      <c r="E52" s="74">
        <v>4</v>
      </c>
      <c r="F52" s="74">
        <v>5</v>
      </c>
      <c r="G52" s="74">
        <v>6</v>
      </c>
      <c r="H52" s="74">
        <v>5</v>
      </c>
      <c r="I52" s="74">
        <v>4</v>
      </c>
      <c r="J52" s="74">
        <v>3</v>
      </c>
      <c r="K52" s="74">
        <v>4</v>
      </c>
      <c r="L52" s="74">
        <v>5</v>
      </c>
      <c r="M52" s="75">
        <v>4</v>
      </c>
      <c r="N52" s="73">
        <f t="shared" si="0"/>
        <v>4.666666666666667</v>
      </c>
    </row>
    <row r="53" spans="1:14" ht="12" customHeight="1">
      <c r="A53" s="72" t="str">
        <f>'Pregnant Women Participating'!A53</f>
        <v>Five Sandoval Pueblos, NM</v>
      </c>
      <c r="B53" s="73">
        <v>11</v>
      </c>
      <c r="C53" s="74">
        <v>8</v>
      </c>
      <c r="D53" s="74">
        <v>8</v>
      </c>
      <c r="E53" s="74">
        <v>11</v>
      </c>
      <c r="F53" s="74">
        <v>11</v>
      </c>
      <c r="G53" s="74">
        <v>10</v>
      </c>
      <c r="H53" s="74">
        <v>11</v>
      </c>
      <c r="I53" s="74">
        <v>9</v>
      </c>
      <c r="J53" s="74">
        <v>9</v>
      </c>
      <c r="K53" s="74">
        <v>8</v>
      </c>
      <c r="L53" s="74">
        <v>8</v>
      </c>
      <c r="M53" s="75">
        <v>7</v>
      </c>
      <c r="N53" s="73">
        <f t="shared" si="0"/>
        <v>9.25</v>
      </c>
    </row>
    <row r="54" spans="1:14" ht="12" customHeight="1">
      <c r="A54" s="72" t="str">
        <f>'Pregnant Women Participating'!A54</f>
        <v>Isleta Pueblo, NM</v>
      </c>
      <c r="B54" s="73">
        <v>11</v>
      </c>
      <c r="C54" s="74">
        <v>5</v>
      </c>
      <c r="D54" s="74">
        <v>13</v>
      </c>
      <c r="E54" s="74">
        <v>15</v>
      </c>
      <c r="F54" s="74">
        <v>20</v>
      </c>
      <c r="G54" s="74">
        <v>26</v>
      </c>
      <c r="H54" s="74">
        <v>30</v>
      </c>
      <c r="I54" s="74">
        <v>31</v>
      </c>
      <c r="J54" s="74">
        <v>41</v>
      </c>
      <c r="K54" s="74">
        <v>43</v>
      </c>
      <c r="L54" s="74">
        <v>45</v>
      </c>
      <c r="M54" s="75">
        <v>44</v>
      </c>
      <c r="N54" s="73">
        <f t="shared" si="0"/>
        <v>27</v>
      </c>
    </row>
    <row r="55" spans="1:14" ht="12" customHeight="1">
      <c r="A55" s="72" t="str">
        <f>'Pregnant Women Participating'!A55</f>
        <v>San Felipe Pueblo, NM</v>
      </c>
      <c r="B55" s="73">
        <v>5</v>
      </c>
      <c r="C55" s="74">
        <v>9</v>
      </c>
      <c r="D55" s="74">
        <v>7</v>
      </c>
      <c r="E55" s="74">
        <v>8</v>
      </c>
      <c r="F55" s="74">
        <v>5</v>
      </c>
      <c r="G55" s="74">
        <v>7</v>
      </c>
      <c r="H55" s="74">
        <v>5</v>
      </c>
      <c r="I55" s="74">
        <v>4</v>
      </c>
      <c r="J55" s="74">
        <v>3</v>
      </c>
      <c r="K55" s="74">
        <v>4</v>
      </c>
      <c r="L55" s="74">
        <v>5</v>
      </c>
      <c r="M55" s="75">
        <v>4</v>
      </c>
      <c r="N55" s="73">
        <f t="shared" si="0"/>
        <v>5.5</v>
      </c>
    </row>
    <row r="56" spans="1:14" ht="12" customHeight="1">
      <c r="A56" s="72" t="str">
        <f>'Pregnant Women Participating'!A56</f>
        <v>Santo Domingo Tribe, NM</v>
      </c>
      <c r="B56" s="73">
        <v>4</v>
      </c>
      <c r="C56" s="74">
        <v>1</v>
      </c>
      <c r="D56" s="74">
        <v>6</v>
      </c>
      <c r="E56" s="74">
        <v>7</v>
      </c>
      <c r="F56" s="74">
        <v>5</v>
      </c>
      <c r="G56" s="74">
        <v>6</v>
      </c>
      <c r="H56" s="74">
        <v>8</v>
      </c>
      <c r="I56" s="74">
        <v>10</v>
      </c>
      <c r="J56" s="74">
        <v>7</v>
      </c>
      <c r="K56" s="74">
        <v>10</v>
      </c>
      <c r="L56" s="74">
        <v>8</v>
      </c>
      <c r="M56" s="75">
        <v>5</v>
      </c>
      <c r="N56" s="73">
        <f t="shared" si="0"/>
        <v>6.416666666666667</v>
      </c>
    </row>
    <row r="57" spans="1:14" ht="12" customHeight="1">
      <c r="A57" s="72" t="str">
        <f>'Pregnant Women Participating'!A57</f>
        <v>Zuni Pueblo, NM</v>
      </c>
      <c r="B57" s="73">
        <v>26</v>
      </c>
      <c r="C57" s="74">
        <v>18</v>
      </c>
      <c r="D57" s="74">
        <v>20</v>
      </c>
      <c r="E57" s="74">
        <v>19</v>
      </c>
      <c r="F57" s="74">
        <v>21</v>
      </c>
      <c r="G57" s="74">
        <v>21</v>
      </c>
      <c r="H57" s="74">
        <v>19</v>
      </c>
      <c r="I57" s="74">
        <v>23</v>
      </c>
      <c r="J57" s="74">
        <v>16</v>
      </c>
      <c r="K57" s="74">
        <v>14</v>
      </c>
      <c r="L57" s="74">
        <v>15</v>
      </c>
      <c r="M57" s="75">
        <v>17</v>
      </c>
      <c r="N57" s="73">
        <f t="shared" si="0"/>
        <v>19.083333333333332</v>
      </c>
    </row>
    <row r="58" spans="1:14" ht="12" customHeight="1">
      <c r="A58" s="72" t="str">
        <f>'Pregnant Women Participating'!A58</f>
        <v>Cherokee Nation, OK</v>
      </c>
      <c r="B58" s="73">
        <v>69</v>
      </c>
      <c r="C58" s="74">
        <v>78</v>
      </c>
      <c r="D58" s="74">
        <v>69</v>
      </c>
      <c r="E58" s="74">
        <v>68</v>
      </c>
      <c r="F58" s="74">
        <v>67</v>
      </c>
      <c r="G58" s="74">
        <v>54</v>
      </c>
      <c r="H58" s="74">
        <v>50</v>
      </c>
      <c r="I58" s="74">
        <v>64</v>
      </c>
      <c r="J58" s="74">
        <v>56</v>
      </c>
      <c r="K58" s="74">
        <v>75</v>
      </c>
      <c r="L58" s="74">
        <v>80</v>
      </c>
      <c r="M58" s="75">
        <v>88</v>
      </c>
      <c r="N58" s="73">
        <f t="shared" si="0"/>
        <v>68.16666666666667</v>
      </c>
    </row>
    <row r="59" spans="1:14" ht="12" customHeight="1">
      <c r="A59" s="72" t="str">
        <f>'Pregnant Women Participating'!A59</f>
        <v>Chickasaw Nation, OK</v>
      </c>
      <c r="B59" s="73">
        <v>39</v>
      </c>
      <c r="C59" s="74">
        <v>45</v>
      </c>
      <c r="D59" s="74">
        <v>60</v>
      </c>
      <c r="E59" s="74">
        <v>56</v>
      </c>
      <c r="F59" s="74">
        <v>51</v>
      </c>
      <c r="G59" s="74">
        <v>46</v>
      </c>
      <c r="H59" s="74">
        <v>41</v>
      </c>
      <c r="I59" s="74">
        <v>44</v>
      </c>
      <c r="J59" s="74">
        <v>45</v>
      </c>
      <c r="K59" s="74">
        <v>43</v>
      </c>
      <c r="L59" s="74">
        <v>55</v>
      </c>
      <c r="M59" s="75">
        <v>50</v>
      </c>
      <c r="N59" s="73">
        <f t="shared" si="0"/>
        <v>47.916666666666664</v>
      </c>
    </row>
    <row r="60" spans="1:14" ht="12" customHeight="1">
      <c r="A60" s="72" t="str">
        <f>'Pregnant Women Participating'!A60</f>
        <v>Choctaw Nation, OK</v>
      </c>
      <c r="B60" s="73">
        <v>44</v>
      </c>
      <c r="C60" s="74">
        <v>44</v>
      </c>
      <c r="D60" s="74">
        <v>53</v>
      </c>
      <c r="E60" s="74">
        <v>50</v>
      </c>
      <c r="F60" s="74">
        <v>53</v>
      </c>
      <c r="G60" s="74">
        <v>47</v>
      </c>
      <c r="H60" s="74">
        <v>46</v>
      </c>
      <c r="I60" s="74">
        <v>30</v>
      </c>
      <c r="J60" s="74">
        <v>32</v>
      </c>
      <c r="K60" s="74">
        <v>33</v>
      </c>
      <c r="L60" s="74">
        <v>37</v>
      </c>
      <c r="M60" s="75">
        <v>43</v>
      </c>
      <c r="N60" s="73">
        <f t="shared" si="0"/>
        <v>42.666666666666664</v>
      </c>
    </row>
    <row r="61" spans="1:14" ht="12" customHeight="1">
      <c r="A61" s="72" t="str">
        <f>'Pregnant Women Participating'!A61</f>
        <v>Citizen Potawatomi Nation, OK</v>
      </c>
      <c r="B61" s="73">
        <v>13</v>
      </c>
      <c r="C61" s="74">
        <v>5</v>
      </c>
      <c r="D61" s="74">
        <v>6</v>
      </c>
      <c r="E61" s="74">
        <v>12</v>
      </c>
      <c r="F61" s="74">
        <v>10</v>
      </c>
      <c r="G61" s="74">
        <v>8</v>
      </c>
      <c r="H61" s="74">
        <v>10</v>
      </c>
      <c r="I61" s="74">
        <v>13</v>
      </c>
      <c r="J61" s="74">
        <v>10</v>
      </c>
      <c r="K61" s="74">
        <v>6</v>
      </c>
      <c r="L61" s="74">
        <v>7</v>
      </c>
      <c r="M61" s="75">
        <v>12</v>
      </c>
      <c r="N61" s="73">
        <f t="shared" si="0"/>
        <v>9.333333333333334</v>
      </c>
    </row>
    <row r="62" spans="1:14" ht="12" customHeight="1">
      <c r="A62" s="72" t="str">
        <f>'Pregnant Women Participating'!A62</f>
        <v>Inter-Tribal Council, OK</v>
      </c>
      <c r="B62" s="73">
        <v>11</v>
      </c>
      <c r="C62" s="74">
        <v>12</v>
      </c>
      <c r="D62" s="74">
        <v>16</v>
      </c>
      <c r="E62" s="74">
        <v>18</v>
      </c>
      <c r="F62" s="74">
        <v>18</v>
      </c>
      <c r="G62" s="74">
        <v>12</v>
      </c>
      <c r="H62" s="74">
        <v>11</v>
      </c>
      <c r="I62" s="74">
        <v>11</v>
      </c>
      <c r="J62" s="74">
        <v>16</v>
      </c>
      <c r="K62" s="74">
        <v>20</v>
      </c>
      <c r="L62" s="74">
        <v>19</v>
      </c>
      <c r="M62" s="75">
        <v>19</v>
      </c>
      <c r="N62" s="73">
        <f t="shared" si="0"/>
        <v>15.25</v>
      </c>
    </row>
    <row r="63" spans="1:14" ht="12" customHeight="1">
      <c r="A63" s="72" t="str">
        <f>'Pregnant Women Participating'!A63</f>
        <v>Muscogee Creek Nation, OK</v>
      </c>
      <c r="B63" s="73">
        <v>11</v>
      </c>
      <c r="C63" s="74">
        <v>13</v>
      </c>
      <c r="D63" s="74">
        <v>13</v>
      </c>
      <c r="E63" s="74">
        <v>14</v>
      </c>
      <c r="F63" s="74">
        <v>14</v>
      </c>
      <c r="G63" s="74">
        <v>12</v>
      </c>
      <c r="H63" s="74">
        <v>13</v>
      </c>
      <c r="I63" s="74">
        <v>17</v>
      </c>
      <c r="J63" s="74">
        <v>12</v>
      </c>
      <c r="K63" s="74">
        <v>16</v>
      </c>
      <c r="L63" s="74">
        <v>13</v>
      </c>
      <c r="M63" s="75">
        <v>16</v>
      </c>
      <c r="N63" s="73">
        <f t="shared" si="0"/>
        <v>13.666666666666666</v>
      </c>
    </row>
    <row r="64" spans="1:14" ht="12" customHeight="1">
      <c r="A64" s="72" t="str">
        <f>'Pregnant Women Participating'!A64</f>
        <v>Osage Tribal Council, OK</v>
      </c>
      <c r="B64" s="73">
        <v>27</v>
      </c>
      <c r="C64" s="74">
        <v>23</v>
      </c>
      <c r="D64" s="74">
        <v>20</v>
      </c>
      <c r="E64" s="74">
        <v>21</v>
      </c>
      <c r="F64" s="74">
        <v>30</v>
      </c>
      <c r="G64" s="74">
        <v>31</v>
      </c>
      <c r="H64" s="74">
        <v>20</v>
      </c>
      <c r="I64" s="74">
        <v>12</v>
      </c>
      <c r="J64" s="74">
        <v>16</v>
      </c>
      <c r="K64" s="74">
        <v>25</v>
      </c>
      <c r="L64" s="74">
        <v>31</v>
      </c>
      <c r="M64" s="75">
        <v>30</v>
      </c>
      <c r="N64" s="73">
        <f t="shared" si="0"/>
        <v>23.833333333333332</v>
      </c>
    </row>
    <row r="65" spans="1:14" ht="12" customHeight="1">
      <c r="A65" s="72" t="str">
        <f>'Pregnant Women Participating'!A65</f>
        <v>Otoe-Missouria Tribe, OK</v>
      </c>
      <c r="B65" s="73">
        <v>9</v>
      </c>
      <c r="C65" s="74">
        <v>10</v>
      </c>
      <c r="D65" s="74">
        <v>10</v>
      </c>
      <c r="E65" s="74">
        <v>7</v>
      </c>
      <c r="F65" s="74">
        <v>11</v>
      </c>
      <c r="G65" s="74">
        <v>11</v>
      </c>
      <c r="H65" s="74">
        <v>11</v>
      </c>
      <c r="I65" s="74">
        <v>12</v>
      </c>
      <c r="J65" s="74">
        <v>9</v>
      </c>
      <c r="K65" s="74">
        <v>7</v>
      </c>
      <c r="L65" s="74">
        <v>9</v>
      </c>
      <c r="M65" s="75">
        <v>4</v>
      </c>
      <c r="N65" s="73">
        <f t="shared" si="0"/>
        <v>9.166666666666666</v>
      </c>
    </row>
    <row r="66" spans="1:14" ht="12" customHeight="1">
      <c r="A66" s="72" t="str">
        <f>'Pregnant Women Participating'!A66</f>
        <v>Wichita, Caddo &amp; Delaware (WCD), OK</v>
      </c>
      <c r="B66" s="73">
        <v>57</v>
      </c>
      <c r="C66" s="74">
        <v>58</v>
      </c>
      <c r="D66" s="74">
        <v>61</v>
      </c>
      <c r="E66" s="74">
        <v>64</v>
      </c>
      <c r="F66" s="74">
        <v>65</v>
      </c>
      <c r="G66" s="74">
        <v>67</v>
      </c>
      <c r="H66" s="74">
        <v>64</v>
      </c>
      <c r="I66" s="74">
        <v>61</v>
      </c>
      <c r="J66" s="74">
        <v>49</v>
      </c>
      <c r="K66" s="74">
        <v>49</v>
      </c>
      <c r="L66" s="74">
        <v>44</v>
      </c>
      <c r="M66" s="75">
        <v>43</v>
      </c>
      <c r="N66" s="73">
        <f t="shared" si="0"/>
        <v>56.833333333333336</v>
      </c>
    </row>
    <row r="67" spans="1:14" s="82" customFormat="1" ht="24.75" customHeight="1">
      <c r="A67" s="77" t="str">
        <f>'Pregnant Women Participating'!A67</f>
        <v>Southwest Region</v>
      </c>
      <c r="B67" s="78">
        <v>92698</v>
      </c>
      <c r="C67" s="79">
        <v>93847</v>
      </c>
      <c r="D67" s="79">
        <v>93877</v>
      </c>
      <c r="E67" s="79">
        <v>94363</v>
      </c>
      <c r="F67" s="79">
        <v>94416</v>
      </c>
      <c r="G67" s="79">
        <v>93961</v>
      </c>
      <c r="H67" s="79">
        <v>93717</v>
      </c>
      <c r="I67" s="79">
        <v>93341</v>
      </c>
      <c r="J67" s="79">
        <v>93224</v>
      </c>
      <c r="K67" s="79">
        <v>93092</v>
      </c>
      <c r="L67" s="79">
        <v>92663</v>
      </c>
      <c r="M67" s="80">
        <v>92541</v>
      </c>
      <c r="N67" s="78">
        <f t="shared" si="0"/>
        <v>93478.33333333333</v>
      </c>
    </row>
    <row r="68" spans="1:14" ht="12" customHeight="1">
      <c r="A68" s="72" t="str">
        <f>'Pregnant Women Participating'!A68</f>
        <v>Colorado</v>
      </c>
      <c r="B68" s="73">
        <v>2258</v>
      </c>
      <c r="C68" s="74">
        <v>2271</v>
      </c>
      <c r="D68" s="74">
        <v>2266</v>
      </c>
      <c r="E68" s="74">
        <v>2258</v>
      </c>
      <c r="F68" s="74">
        <v>2222</v>
      </c>
      <c r="G68" s="74">
        <v>2284</v>
      </c>
      <c r="H68" s="74">
        <v>2193</v>
      </c>
      <c r="I68" s="74">
        <v>2160</v>
      </c>
      <c r="J68" s="74">
        <v>2140</v>
      </c>
      <c r="K68" s="74">
        <v>2156</v>
      </c>
      <c r="L68" s="74">
        <v>2197</v>
      </c>
      <c r="M68" s="75">
        <v>2142</v>
      </c>
      <c r="N68" s="73">
        <f t="shared" si="0"/>
        <v>2212.25</v>
      </c>
    </row>
    <row r="69" spans="1:14" ht="12" customHeight="1">
      <c r="A69" s="72" t="str">
        <f>'Pregnant Women Participating'!A69</f>
        <v>Iowa</v>
      </c>
      <c r="B69" s="73">
        <v>1523</v>
      </c>
      <c r="C69" s="74">
        <v>1557</v>
      </c>
      <c r="D69" s="74">
        <v>1505</v>
      </c>
      <c r="E69" s="74">
        <v>1591</v>
      </c>
      <c r="F69" s="74">
        <v>1489</v>
      </c>
      <c r="G69" s="74">
        <v>1486</v>
      </c>
      <c r="H69" s="74">
        <v>1468</v>
      </c>
      <c r="I69" s="74">
        <v>1515</v>
      </c>
      <c r="J69" s="74">
        <v>1465</v>
      </c>
      <c r="K69" s="74">
        <v>1553</v>
      </c>
      <c r="L69" s="74">
        <v>1578</v>
      </c>
      <c r="M69" s="75">
        <v>1536</v>
      </c>
      <c r="N69" s="73">
        <f t="shared" si="0"/>
        <v>1522.1666666666667</v>
      </c>
    </row>
    <row r="70" spans="1:14" ht="12" customHeight="1">
      <c r="A70" s="72" t="str">
        <f>'Pregnant Women Participating'!A70</f>
        <v>Kansas</v>
      </c>
      <c r="B70" s="73">
        <v>1686</v>
      </c>
      <c r="C70" s="74">
        <v>1585</v>
      </c>
      <c r="D70" s="74">
        <v>1568</v>
      </c>
      <c r="E70" s="74">
        <v>1593</v>
      </c>
      <c r="F70" s="74">
        <v>1488</v>
      </c>
      <c r="G70" s="74">
        <v>1481</v>
      </c>
      <c r="H70" s="74">
        <v>1501</v>
      </c>
      <c r="I70" s="74">
        <v>1512</v>
      </c>
      <c r="J70" s="74">
        <v>1470</v>
      </c>
      <c r="K70" s="74">
        <v>1495</v>
      </c>
      <c r="L70" s="74">
        <v>1506</v>
      </c>
      <c r="M70" s="75">
        <v>1500</v>
      </c>
      <c r="N70" s="73">
        <f t="shared" si="0"/>
        <v>1532.0833333333333</v>
      </c>
    </row>
    <row r="71" spans="1:14" ht="12" customHeight="1">
      <c r="A71" s="72" t="str">
        <f>'Pregnant Women Participating'!A71</f>
        <v>Missouri</v>
      </c>
      <c r="B71" s="73">
        <v>2766</v>
      </c>
      <c r="C71" s="74">
        <v>2778</v>
      </c>
      <c r="D71" s="74">
        <v>2818</v>
      </c>
      <c r="E71" s="74">
        <v>2957</v>
      </c>
      <c r="F71" s="74">
        <v>2708</v>
      </c>
      <c r="G71" s="74">
        <v>2789</v>
      </c>
      <c r="H71" s="74">
        <v>2791</v>
      </c>
      <c r="I71" s="74">
        <v>2790</v>
      </c>
      <c r="J71" s="74">
        <v>2808</v>
      </c>
      <c r="K71" s="74">
        <v>2883</v>
      </c>
      <c r="L71" s="74">
        <v>3083</v>
      </c>
      <c r="M71" s="75">
        <v>3145</v>
      </c>
      <c r="N71" s="73">
        <f t="shared" si="0"/>
        <v>2859.6666666666665</v>
      </c>
    </row>
    <row r="72" spans="1:14" ht="12" customHeight="1">
      <c r="A72" s="72" t="str">
        <f>'Pregnant Women Participating'!A72</f>
        <v>Montana</v>
      </c>
      <c r="B72" s="73">
        <v>443</v>
      </c>
      <c r="C72" s="74">
        <v>434</v>
      </c>
      <c r="D72" s="74">
        <v>420</v>
      </c>
      <c r="E72" s="74">
        <v>447</v>
      </c>
      <c r="F72" s="74">
        <v>400</v>
      </c>
      <c r="G72" s="74">
        <v>396</v>
      </c>
      <c r="H72" s="74">
        <v>414</v>
      </c>
      <c r="I72" s="74">
        <v>411</v>
      </c>
      <c r="J72" s="74">
        <v>428</v>
      </c>
      <c r="K72" s="74">
        <v>420</v>
      </c>
      <c r="L72" s="74">
        <v>454</v>
      </c>
      <c r="M72" s="75">
        <v>458</v>
      </c>
      <c r="N72" s="73">
        <f t="shared" si="0"/>
        <v>427.0833333333333</v>
      </c>
    </row>
    <row r="73" spans="1:14" ht="12" customHeight="1">
      <c r="A73" s="72" t="str">
        <f>'Pregnant Women Participating'!A73</f>
        <v>Nebraska</v>
      </c>
      <c r="B73" s="73">
        <v>1093</v>
      </c>
      <c r="C73" s="74">
        <v>1155</v>
      </c>
      <c r="D73" s="74">
        <v>1105</v>
      </c>
      <c r="E73" s="74">
        <v>1200</v>
      </c>
      <c r="F73" s="74">
        <v>1165</v>
      </c>
      <c r="G73" s="74">
        <v>1154</v>
      </c>
      <c r="H73" s="74">
        <v>1199</v>
      </c>
      <c r="I73" s="74">
        <v>1239</v>
      </c>
      <c r="J73" s="74">
        <v>1214</v>
      </c>
      <c r="K73" s="74">
        <v>1266</v>
      </c>
      <c r="L73" s="74">
        <v>1295</v>
      </c>
      <c r="M73" s="75">
        <v>1254</v>
      </c>
      <c r="N73" s="73">
        <f t="shared" si="0"/>
        <v>1194.9166666666667</v>
      </c>
    </row>
    <row r="74" spans="1:14" ht="12" customHeight="1">
      <c r="A74" s="72" t="str">
        <f>'Pregnant Women Participating'!A74</f>
        <v>North Dakota</v>
      </c>
      <c r="B74" s="73">
        <v>298</v>
      </c>
      <c r="C74" s="74">
        <v>284</v>
      </c>
      <c r="D74" s="74">
        <v>279</v>
      </c>
      <c r="E74" s="74">
        <v>287</v>
      </c>
      <c r="F74" s="74">
        <v>291</v>
      </c>
      <c r="G74" s="74">
        <v>274</v>
      </c>
      <c r="H74" s="74">
        <v>307</v>
      </c>
      <c r="I74" s="74">
        <v>295</v>
      </c>
      <c r="J74" s="74">
        <v>294</v>
      </c>
      <c r="K74" s="74">
        <v>329</v>
      </c>
      <c r="L74" s="74">
        <v>321</v>
      </c>
      <c r="M74" s="75">
        <v>352</v>
      </c>
      <c r="N74" s="73">
        <f t="shared" si="0"/>
        <v>300.9166666666667</v>
      </c>
    </row>
    <row r="75" spans="1:14" ht="12" customHeight="1">
      <c r="A75" s="72" t="str">
        <f>'Pregnant Women Participating'!A75</f>
        <v>South Dakota</v>
      </c>
      <c r="B75" s="73">
        <v>415</v>
      </c>
      <c r="C75" s="74">
        <v>411</v>
      </c>
      <c r="D75" s="74">
        <v>390</v>
      </c>
      <c r="E75" s="74">
        <v>409</v>
      </c>
      <c r="F75" s="74">
        <v>386</v>
      </c>
      <c r="G75" s="74">
        <v>344</v>
      </c>
      <c r="H75" s="74">
        <v>358</v>
      </c>
      <c r="I75" s="74">
        <v>354</v>
      </c>
      <c r="J75" s="74">
        <v>346</v>
      </c>
      <c r="K75" s="74">
        <v>359</v>
      </c>
      <c r="L75" s="74">
        <v>352</v>
      </c>
      <c r="M75" s="75">
        <v>328</v>
      </c>
      <c r="N75" s="73">
        <f t="shared" si="0"/>
        <v>371</v>
      </c>
    </row>
    <row r="76" spans="1:14" ht="12" customHeight="1">
      <c r="A76" s="72" t="str">
        <f>'Pregnant Women Participating'!A76</f>
        <v>Utah</v>
      </c>
      <c r="B76" s="73">
        <v>1728</v>
      </c>
      <c r="C76" s="74">
        <v>1781</v>
      </c>
      <c r="D76" s="74">
        <v>1738</v>
      </c>
      <c r="E76" s="74">
        <v>1691</v>
      </c>
      <c r="F76" s="74">
        <v>1661</v>
      </c>
      <c r="G76" s="74">
        <v>1637</v>
      </c>
      <c r="H76" s="74">
        <v>1622</v>
      </c>
      <c r="I76" s="74">
        <v>1621</v>
      </c>
      <c r="J76" s="74">
        <v>1628</v>
      </c>
      <c r="K76" s="74">
        <v>1688</v>
      </c>
      <c r="L76" s="74">
        <v>1657</v>
      </c>
      <c r="M76" s="75">
        <v>1661</v>
      </c>
      <c r="N76" s="73">
        <f t="shared" si="0"/>
        <v>1676.0833333333333</v>
      </c>
    </row>
    <row r="77" spans="1:14" ht="12" customHeight="1">
      <c r="A77" s="72" t="str">
        <f>'Pregnant Women Participating'!A77</f>
        <v>Wyoming</v>
      </c>
      <c r="B77" s="73">
        <v>159</v>
      </c>
      <c r="C77" s="74">
        <v>134</v>
      </c>
      <c r="D77" s="74">
        <v>135</v>
      </c>
      <c r="E77" s="74">
        <v>149</v>
      </c>
      <c r="F77" s="74">
        <v>160</v>
      </c>
      <c r="G77" s="74">
        <v>169</v>
      </c>
      <c r="H77" s="74">
        <v>152</v>
      </c>
      <c r="I77" s="74">
        <v>160</v>
      </c>
      <c r="J77" s="74">
        <v>160</v>
      </c>
      <c r="K77" s="74">
        <v>154</v>
      </c>
      <c r="L77" s="74">
        <v>163</v>
      </c>
      <c r="M77" s="75">
        <v>163</v>
      </c>
      <c r="N77" s="73">
        <f t="shared" si="0"/>
        <v>154.83333333333334</v>
      </c>
    </row>
    <row r="78" spans="1:14" ht="12" customHeight="1">
      <c r="A78" s="72" t="str">
        <f>'Pregnant Women Participating'!A78</f>
        <v>Ute Mountain Ute Tribe, CO</v>
      </c>
      <c r="B78" s="73">
        <v>6</v>
      </c>
      <c r="C78" s="74">
        <v>8</v>
      </c>
      <c r="D78" s="74">
        <v>6</v>
      </c>
      <c r="E78" s="74">
        <v>6</v>
      </c>
      <c r="F78" s="74">
        <v>6</v>
      </c>
      <c r="G78" s="74">
        <v>4</v>
      </c>
      <c r="H78" s="74">
        <v>3</v>
      </c>
      <c r="I78" s="74">
        <v>3</v>
      </c>
      <c r="J78" s="74">
        <v>4</v>
      </c>
      <c r="K78" s="74">
        <v>3</v>
      </c>
      <c r="L78" s="74">
        <v>2</v>
      </c>
      <c r="M78" s="75">
        <v>2</v>
      </c>
      <c r="N78" s="73">
        <f t="shared" si="0"/>
        <v>4.416666666666667</v>
      </c>
    </row>
    <row r="79" spans="1:14" ht="12" customHeight="1">
      <c r="A79" s="72" t="str">
        <f>'Pregnant Women Participating'!A79</f>
        <v>Omaha Sioux, NE</v>
      </c>
      <c r="B79" s="73">
        <v>1</v>
      </c>
      <c r="C79" s="74">
        <v>1</v>
      </c>
      <c r="D79" s="74">
        <v>1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5">
        <v>2</v>
      </c>
      <c r="N79" s="73">
        <f t="shared" si="0"/>
        <v>0.4166666666666667</v>
      </c>
    </row>
    <row r="80" spans="1:14" ht="12" customHeight="1">
      <c r="A80" s="72" t="str">
        <f>'Pregnant Women Participating'!A80</f>
        <v>Santee Sioux, NE</v>
      </c>
      <c r="B80" s="73">
        <v>1</v>
      </c>
      <c r="C80" s="74">
        <v>1</v>
      </c>
      <c r="D80" s="74">
        <v>1</v>
      </c>
      <c r="E80" s="74">
        <v>0</v>
      </c>
      <c r="F80" s="74">
        <v>0</v>
      </c>
      <c r="G80" s="74">
        <v>1</v>
      </c>
      <c r="H80" s="74">
        <v>2</v>
      </c>
      <c r="I80" s="74">
        <v>1</v>
      </c>
      <c r="J80" s="74">
        <v>1</v>
      </c>
      <c r="K80" s="74">
        <v>1</v>
      </c>
      <c r="L80" s="74">
        <v>0</v>
      </c>
      <c r="M80" s="75">
        <v>0</v>
      </c>
      <c r="N80" s="73">
        <f t="shared" si="0"/>
        <v>0.75</v>
      </c>
    </row>
    <row r="81" spans="1:14" ht="12" customHeight="1">
      <c r="A81" s="72" t="str">
        <f>'Pregnant Women Participating'!A81</f>
        <v>Winnebago Tribe, NE</v>
      </c>
      <c r="B81" s="73">
        <v>3</v>
      </c>
      <c r="C81" s="74">
        <v>3</v>
      </c>
      <c r="D81" s="74">
        <v>5</v>
      </c>
      <c r="E81" s="74">
        <v>5</v>
      </c>
      <c r="F81" s="74">
        <v>5</v>
      </c>
      <c r="G81" s="74">
        <v>3</v>
      </c>
      <c r="H81" s="74">
        <v>2</v>
      </c>
      <c r="I81" s="74">
        <v>2</v>
      </c>
      <c r="J81" s="74">
        <v>2</v>
      </c>
      <c r="K81" s="74">
        <v>6</v>
      </c>
      <c r="L81" s="74">
        <v>6</v>
      </c>
      <c r="M81" s="75">
        <v>6</v>
      </c>
      <c r="N81" s="73">
        <f t="shared" si="0"/>
        <v>4</v>
      </c>
    </row>
    <row r="82" spans="1:14" ht="12" customHeight="1">
      <c r="A82" s="72" t="str">
        <f>'Pregnant Women Participating'!A82</f>
        <v>Standing Rock Sioux Tribe, ND</v>
      </c>
      <c r="B82" s="73">
        <v>4</v>
      </c>
      <c r="C82" s="74">
        <v>4</v>
      </c>
      <c r="D82" s="74">
        <v>6</v>
      </c>
      <c r="E82" s="74">
        <v>6</v>
      </c>
      <c r="F82" s="74">
        <v>6</v>
      </c>
      <c r="G82" s="74">
        <v>7</v>
      </c>
      <c r="H82" s="74">
        <v>9</v>
      </c>
      <c r="I82" s="74">
        <v>7</v>
      </c>
      <c r="J82" s="74">
        <v>7</v>
      </c>
      <c r="K82" s="74">
        <v>4</v>
      </c>
      <c r="L82" s="74">
        <v>4</v>
      </c>
      <c r="M82" s="75">
        <v>6</v>
      </c>
      <c r="N82" s="73">
        <f t="shared" si="0"/>
        <v>5.833333333333333</v>
      </c>
    </row>
    <row r="83" spans="1:14" ht="12" customHeight="1">
      <c r="A83" s="72" t="str">
        <f>'Pregnant Women Participating'!A83</f>
        <v>Three Affiliated Tribes, ND</v>
      </c>
      <c r="B83" s="73">
        <v>6</v>
      </c>
      <c r="C83" s="74">
        <v>7</v>
      </c>
      <c r="D83" s="74">
        <v>6</v>
      </c>
      <c r="E83" s="74">
        <v>6</v>
      </c>
      <c r="F83" s="74">
        <v>3</v>
      </c>
      <c r="G83" s="74">
        <v>3</v>
      </c>
      <c r="H83" s="74">
        <v>1</v>
      </c>
      <c r="I83" s="74">
        <v>2</v>
      </c>
      <c r="J83" s="74">
        <v>2</v>
      </c>
      <c r="K83" s="74">
        <v>2</v>
      </c>
      <c r="L83" s="74">
        <v>2</v>
      </c>
      <c r="M83" s="75">
        <v>2</v>
      </c>
      <c r="N83" s="73">
        <f t="shared" si="0"/>
        <v>3.5</v>
      </c>
    </row>
    <row r="84" spans="1:14" ht="12" customHeight="1">
      <c r="A84" s="72" t="str">
        <f>'Pregnant Women Participating'!A84</f>
        <v>Cheyenne River Sioux, SD</v>
      </c>
      <c r="B84" s="73">
        <v>13</v>
      </c>
      <c r="C84" s="74">
        <v>9</v>
      </c>
      <c r="D84" s="74">
        <v>8</v>
      </c>
      <c r="E84" s="74">
        <v>8</v>
      </c>
      <c r="F84" s="74">
        <v>11</v>
      </c>
      <c r="G84" s="74">
        <v>9</v>
      </c>
      <c r="H84" s="74">
        <v>9</v>
      </c>
      <c r="I84" s="74">
        <v>11</v>
      </c>
      <c r="J84" s="74">
        <v>10</v>
      </c>
      <c r="K84" s="74">
        <v>11</v>
      </c>
      <c r="L84" s="74">
        <v>8</v>
      </c>
      <c r="M84" s="75">
        <v>8</v>
      </c>
      <c r="N84" s="73">
        <f t="shared" si="0"/>
        <v>9.583333333333334</v>
      </c>
    </row>
    <row r="85" spans="1:14" ht="12" customHeight="1">
      <c r="A85" s="72" t="str">
        <f>'Pregnant Women Participating'!A85</f>
        <v>Rosebud Sioux, SD</v>
      </c>
      <c r="B85" s="73">
        <v>45</v>
      </c>
      <c r="C85" s="74">
        <v>42</v>
      </c>
      <c r="D85" s="74">
        <v>35</v>
      </c>
      <c r="E85" s="74">
        <v>39</v>
      </c>
      <c r="F85" s="74">
        <v>38</v>
      </c>
      <c r="G85" s="74">
        <v>35</v>
      </c>
      <c r="H85" s="74">
        <v>38</v>
      </c>
      <c r="I85" s="74">
        <v>45</v>
      </c>
      <c r="J85" s="74">
        <v>38</v>
      </c>
      <c r="K85" s="74">
        <v>36</v>
      </c>
      <c r="L85" s="74">
        <v>37</v>
      </c>
      <c r="M85" s="75">
        <v>34</v>
      </c>
      <c r="N85" s="73">
        <f t="shared" si="0"/>
        <v>38.5</v>
      </c>
    </row>
    <row r="86" spans="1:14" ht="12" customHeight="1">
      <c r="A86" s="72" t="str">
        <f>'Pregnant Women Participating'!A86</f>
        <v>Northern Arapahoe, WY</v>
      </c>
      <c r="B86" s="73">
        <v>23</v>
      </c>
      <c r="C86" s="74">
        <v>17</v>
      </c>
      <c r="D86" s="74">
        <v>18</v>
      </c>
      <c r="E86" s="74">
        <v>12</v>
      </c>
      <c r="F86" s="74">
        <v>12</v>
      </c>
      <c r="G86" s="74">
        <v>13</v>
      </c>
      <c r="H86" s="74">
        <v>14</v>
      </c>
      <c r="I86" s="74">
        <v>9</v>
      </c>
      <c r="J86" s="74">
        <v>13</v>
      </c>
      <c r="K86" s="74">
        <v>10</v>
      </c>
      <c r="L86" s="74">
        <v>13</v>
      </c>
      <c r="M86" s="75">
        <v>14</v>
      </c>
      <c r="N86" s="73">
        <f t="shared" si="0"/>
        <v>14</v>
      </c>
    </row>
    <row r="87" spans="1:14" ht="12" customHeight="1">
      <c r="A87" s="72" t="str">
        <f>'Pregnant Women Participating'!A87</f>
        <v>Shoshone Tribe, WY</v>
      </c>
      <c r="B87" s="73">
        <v>4</v>
      </c>
      <c r="C87" s="74">
        <v>4</v>
      </c>
      <c r="D87" s="74">
        <v>4</v>
      </c>
      <c r="E87" s="74">
        <v>5</v>
      </c>
      <c r="F87" s="74">
        <v>7</v>
      </c>
      <c r="G87" s="74">
        <v>7</v>
      </c>
      <c r="H87" s="74">
        <v>7</v>
      </c>
      <c r="I87" s="74">
        <v>7</v>
      </c>
      <c r="J87" s="74">
        <v>7</v>
      </c>
      <c r="K87" s="74">
        <v>5</v>
      </c>
      <c r="L87" s="74">
        <v>5</v>
      </c>
      <c r="M87" s="75">
        <v>7</v>
      </c>
      <c r="N87" s="73">
        <f t="shared" si="0"/>
        <v>5.75</v>
      </c>
    </row>
    <row r="88" spans="1:14" s="82" customFormat="1" ht="24.75" customHeight="1">
      <c r="A88" s="77" t="str">
        <f>'Pregnant Women Participating'!A88</f>
        <v>Mountain Plains</v>
      </c>
      <c r="B88" s="78">
        <v>12475</v>
      </c>
      <c r="C88" s="79">
        <v>12486</v>
      </c>
      <c r="D88" s="79">
        <v>12314</v>
      </c>
      <c r="E88" s="79">
        <v>12669</v>
      </c>
      <c r="F88" s="79">
        <v>12058</v>
      </c>
      <c r="G88" s="79">
        <v>12096</v>
      </c>
      <c r="H88" s="79">
        <v>12090</v>
      </c>
      <c r="I88" s="79">
        <v>12144</v>
      </c>
      <c r="J88" s="79">
        <v>12037</v>
      </c>
      <c r="K88" s="79">
        <v>12381</v>
      </c>
      <c r="L88" s="79">
        <v>12683</v>
      </c>
      <c r="M88" s="80">
        <v>12620</v>
      </c>
      <c r="N88" s="78">
        <f t="shared" si="0"/>
        <v>12337.75</v>
      </c>
    </row>
    <row r="89" spans="1:14" ht="12" customHeight="1">
      <c r="A89" s="83" t="str">
        <f>'Pregnant Women Participating'!A89</f>
        <v>Alaska</v>
      </c>
      <c r="B89" s="73">
        <v>719</v>
      </c>
      <c r="C89" s="74">
        <v>706</v>
      </c>
      <c r="D89" s="74">
        <v>675</v>
      </c>
      <c r="E89" s="74">
        <v>695</v>
      </c>
      <c r="F89" s="74">
        <v>673</v>
      </c>
      <c r="G89" s="74">
        <v>642</v>
      </c>
      <c r="H89" s="74">
        <v>651</v>
      </c>
      <c r="I89" s="74">
        <v>664</v>
      </c>
      <c r="J89" s="74">
        <v>640</v>
      </c>
      <c r="K89" s="74">
        <v>617</v>
      </c>
      <c r="L89" s="74">
        <v>611</v>
      </c>
      <c r="M89" s="75">
        <v>619</v>
      </c>
      <c r="N89" s="73">
        <f t="shared" si="0"/>
        <v>659.3333333333334</v>
      </c>
    </row>
    <row r="90" spans="1:14" ht="12" customHeight="1">
      <c r="A90" s="83" t="str">
        <f>'Pregnant Women Participating'!A90</f>
        <v>American Samoa</v>
      </c>
      <c r="B90" s="73">
        <v>574</v>
      </c>
      <c r="C90" s="74">
        <v>576</v>
      </c>
      <c r="D90" s="74">
        <v>566</v>
      </c>
      <c r="E90" s="74">
        <v>593</v>
      </c>
      <c r="F90" s="74">
        <v>599</v>
      </c>
      <c r="G90" s="74">
        <v>607</v>
      </c>
      <c r="H90" s="74">
        <v>597</v>
      </c>
      <c r="I90" s="74">
        <v>607</v>
      </c>
      <c r="J90" s="74">
        <v>581</v>
      </c>
      <c r="K90" s="74">
        <v>582</v>
      </c>
      <c r="L90" s="74">
        <v>560</v>
      </c>
      <c r="M90" s="75">
        <v>570</v>
      </c>
      <c r="N90" s="73">
        <f t="shared" si="0"/>
        <v>584.3333333333334</v>
      </c>
    </row>
    <row r="91" spans="1:14" ht="12" customHeight="1">
      <c r="A91" s="83" t="str">
        <f>'Pregnant Women Participating'!A91</f>
        <v>Arizona</v>
      </c>
      <c r="B91" s="73">
        <v>7642</v>
      </c>
      <c r="C91" s="74">
        <v>7323</v>
      </c>
      <c r="D91" s="74">
        <v>7188</v>
      </c>
      <c r="E91" s="74">
        <v>7404</v>
      </c>
      <c r="F91" s="74">
        <v>7105</v>
      </c>
      <c r="G91" s="74">
        <v>7112</v>
      </c>
      <c r="H91" s="74">
        <v>7175</v>
      </c>
      <c r="I91" s="74">
        <v>7283</v>
      </c>
      <c r="J91" s="74">
        <v>7214</v>
      </c>
      <c r="K91" s="74">
        <v>7362</v>
      </c>
      <c r="L91" s="74">
        <v>7378</v>
      </c>
      <c r="M91" s="75">
        <v>7477</v>
      </c>
      <c r="N91" s="73">
        <f t="shared" si="0"/>
        <v>7305.25</v>
      </c>
    </row>
    <row r="92" spans="1:14" ht="12" customHeight="1">
      <c r="A92" s="83" t="str">
        <f>'Pregnant Women Participating'!A92</f>
        <v>California</v>
      </c>
      <c r="B92" s="73">
        <v>50189</v>
      </c>
      <c r="C92" s="74">
        <v>50601</v>
      </c>
      <c r="D92" s="74">
        <v>49797</v>
      </c>
      <c r="E92" s="74">
        <v>50935</v>
      </c>
      <c r="F92" s="74">
        <v>50514</v>
      </c>
      <c r="G92" s="74">
        <v>50020</v>
      </c>
      <c r="H92" s="74">
        <v>49765</v>
      </c>
      <c r="I92" s="74">
        <v>49690</v>
      </c>
      <c r="J92" s="74">
        <v>48848</v>
      </c>
      <c r="K92" s="74">
        <v>49210</v>
      </c>
      <c r="L92" s="74">
        <v>49297</v>
      </c>
      <c r="M92" s="75">
        <v>49051</v>
      </c>
      <c r="N92" s="73">
        <f t="shared" si="0"/>
        <v>49826.416666666664</v>
      </c>
    </row>
    <row r="93" spans="1:14" ht="12" customHeight="1">
      <c r="A93" s="83" t="str">
        <f>'Pregnant Women Participating'!A93</f>
        <v>Guam</v>
      </c>
      <c r="B93" s="73">
        <v>254</v>
      </c>
      <c r="C93" s="74">
        <v>245</v>
      </c>
      <c r="D93" s="74">
        <v>248</v>
      </c>
      <c r="E93" s="74">
        <v>270</v>
      </c>
      <c r="F93" s="74">
        <v>242</v>
      </c>
      <c r="G93" s="74">
        <v>247</v>
      </c>
      <c r="H93" s="74">
        <v>241</v>
      </c>
      <c r="I93" s="74">
        <v>257</v>
      </c>
      <c r="J93" s="74">
        <v>250</v>
      </c>
      <c r="K93" s="74">
        <v>241</v>
      </c>
      <c r="L93" s="74">
        <v>232</v>
      </c>
      <c r="M93" s="75">
        <v>255</v>
      </c>
      <c r="N93" s="73">
        <f t="shared" si="0"/>
        <v>248.5</v>
      </c>
    </row>
    <row r="94" spans="1:14" ht="12" customHeight="1">
      <c r="A94" s="83" t="str">
        <f>'Pregnant Women Participating'!A94</f>
        <v>Hawaii</v>
      </c>
      <c r="B94" s="73">
        <v>1569</v>
      </c>
      <c r="C94" s="74">
        <v>1529</v>
      </c>
      <c r="D94" s="74">
        <v>1497</v>
      </c>
      <c r="E94" s="74">
        <v>1571</v>
      </c>
      <c r="F94" s="74">
        <v>1528</v>
      </c>
      <c r="G94" s="74">
        <v>1549</v>
      </c>
      <c r="H94" s="74">
        <v>1539</v>
      </c>
      <c r="I94" s="74">
        <v>1566</v>
      </c>
      <c r="J94" s="74">
        <v>1518</v>
      </c>
      <c r="K94" s="74">
        <v>1513</v>
      </c>
      <c r="L94" s="74">
        <v>1550</v>
      </c>
      <c r="M94" s="75">
        <v>1565</v>
      </c>
      <c r="N94" s="73">
        <f t="shared" si="0"/>
        <v>1541.1666666666667</v>
      </c>
    </row>
    <row r="95" spans="1:14" ht="12" customHeight="1">
      <c r="A95" s="83" t="str">
        <f>'Pregnant Women Participating'!A95</f>
        <v>Idaho</v>
      </c>
      <c r="B95" s="73">
        <v>851</v>
      </c>
      <c r="C95" s="74">
        <v>894</v>
      </c>
      <c r="D95" s="74">
        <v>845</v>
      </c>
      <c r="E95" s="74">
        <v>869</v>
      </c>
      <c r="F95" s="74">
        <v>866</v>
      </c>
      <c r="G95" s="74">
        <v>860</v>
      </c>
      <c r="H95" s="74">
        <v>868</v>
      </c>
      <c r="I95" s="74">
        <v>841</v>
      </c>
      <c r="J95" s="74">
        <v>819</v>
      </c>
      <c r="K95" s="74">
        <v>963</v>
      </c>
      <c r="L95" s="74">
        <v>979</v>
      </c>
      <c r="M95" s="75">
        <v>990</v>
      </c>
      <c r="N95" s="73">
        <f t="shared" si="0"/>
        <v>887.0833333333334</v>
      </c>
    </row>
    <row r="96" spans="1:14" ht="12" customHeight="1">
      <c r="A96" s="83" t="str">
        <f>'Pregnant Women Participating'!A96</f>
        <v>Nevada</v>
      </c>
      <c r="B96" s="73">
        <v>2779</v>
      </c>
      <c r="C96" s="74">
        <v>2752</v>
      </c>
      <c r="D96" s="74">
        <v>2728</v>
      </c>
      <c r="E96" s="74">
        <v>2723</v>
      </c>
      <c r="F96" s="74">
        <v>2673</v>
      </c>
      <c r="G96" s="74">
        <v>2639</v>
      </c>
      <c r="H96" s="74">
        <v>2601</v>
      </c>
      <c r="I96" s="74">
        <v>2545</v>
      </c>
      <c r="J96" s="74">
        <v>2506</v>
      </c>
      <c r="K96" s="74">
        <v>2457</v>
      </c>
      <c r="L96" s="74">
        <v>2588</v>
      </c>
      <c r="M96" s="75">
        <v>2585</v>
      </c>
      <c r="N96" s="73">
        <f t="shared" si="0"/>
        <v>2631.3333333333335</v>
      </c>
    </row>
    <row r="97" spans="1:14" ht="12" customHeight="1">
      <c r="A97" s="83" t="str">
        <f>'Pregnant Women Participating'!A97</f>
        <v>Oregon</v>
      </c>
      <c r="B97" s="73">
        <v>2104</v>
      </c>
      <c r="C97" s="74">
        <v>2142</v>
      </c>
      <c r="D97" s="74">
        <v>2120</v>
      </c>
      <c r="E97" s="74">
        <v>2109</v>
      </c>
      <c r="F97" s="74">
        <v>1986</v>
      </c>
      <c r="G97" s="74">
        <v>1980</v>
      </c>
      <c r="H97" s="74">
        <v>1969</v>
      </c>
      <c r="I97" s="74">
        <v>2005</v>
      </c>
      <c r="J97" s="74">
        <v>1953</v>
      </c>
      <c r="K97" s="74">
        <v>1965</v>
      </c>
      <c r="L97" s="74">
        <v>1942</v>
      </c>
      <c r="M97" s="75">
        <v>1950</v>
      </c>
      <c r="N97" s="73">
        <f t="shared" si="0"/>
        <v>2018.75</v>
      </c>
    </row>
    <row r="98" spans="1:14" ht="12" customHeight="1">
      <c r="A98" s="83" t="str">
        <f>'Pregnant Women Participating'!A98</f>
        <v>Washington</v>
      </c>
      <c r="B98" s="73">
        <v>4839</v>
      </c>
      <c r="C98" s="74">
        <v>4825</v>
      </c>
      <c r="D98" s="74">
        <v>4822</v>
      </c>
      <c r="E98" s="74">
        <v>4888</v>
      </c>
      <c r="F98" s="74">
        <v>4902</v>
      </c>
      <c r="G98" s="74">
        <v>4866</v>
      </c>
      <c r="H98" s="74">
        <v>4945</v>
      </c>
      <c r="I98" s="74">
        <v>5003</v>
      </c>
      <c r="J98" s="74">
        <v>4907</v>
      </c>
      <c r="K98" s="74">
        <v>4997</v>
      </c>
      <c r="L98" s="74">
        <v>4969</v>
      </c>
      <c r="M98" s="75">
        <v>5012</v>
      </c>
      <c r="N98" s="73">
        <f t="shared" si="0"/>
        <v>4914.583333333333</v>
      </c>
    </row>
    <row r="99" spans="1:14" ht="12" customHeight="1">
      <c r="A99" s="83" t="str">
        <f>'Pregnant Women Participating'!A99</f>
        <v>Northern Marianas</v>
      </c>
      <c r="B99" s="73">
        <v>181</v>
      </c>
      <c r="C99" s="74">
        <v>183</v>
      </c>
      <c r="D99" s="74">
        <v>182</v>
      </c>
      <c r="E99" s="74">
        <v>179</v>
      </c>
      <c r="F99" s="74">
        <v>164</v>
      </c>
      <c r="G99" s="74">
        <v>148</v>
      </c>
      <c r="H99" s="74">
        <v>150</v>
      </c>
      <c r="I99" s="74">
        <v>143</v>
      </c>
      <c r="J99" s="74">
        <v>149</v>
      </c>
      <c r="K99" s="74">
        <v>167</v>
      </c>
      <c r="L99" s="74">
        <v>174</v>
      </c>
      <c r="M99" s="75">
        <v>168</v>
      </c>
      <c r="N99" s="73">
        <f t="shared" si="0"/>
        <v>165.66666666666666</v>
      </c>
    </row>
    <row r="100" spans="1:14" ht="12" customHeight="1">
      <c r="A100" s="83" t="str">
        <f>'Pregnant Women Participating'!A100</f>
        <v>Inter-Tribal Council, AZ</v>
      </c>
      <c r="B100" s="73">
        <v>165</v>
      </c>
      <c r="C100" s="74">
        <v>164</v>
      </c>
      <c r="D100" s="74">
        <v>159</v>
      </c>
      <c r="E100" s="74">
        <v>176</v>
      </c>
      <c r="F100" s="74">
        <v>147</v>
      </c>
      <c r="G100" s="74">
        <v>142</v>
      </c>
      <c r="H100" s="74">
        <v>160</v>
      </c>
      <c r="I100" s="74">
        <v>167</v>
      </c>
      <c r="J100" s="74">
        <v>158</v>
      </c>
      <c r="K100" s="74">
        <v>163</v>
      </c>
      <c r="L100" s="74">
        <v>165</v>
      </c>
      <c r="M100" s="75">
        <v>155</v>
      </c>
      <c r="N100" s="73">
        <f t="shared" si="0"/>
        <v>160.08333333333334</v>
      </c>
    </row>
    <row r="101" spans="1:14" ht="12" customHeight="1">
      <c r="A101" s="83" t="str">
        <f>'Pregnant Women Participating'!A101</f>
        <v>Navajo Nation, AZ</v>
      </c>
      <c r="B101" s="73">
        <v>487</v>
      </c>
      <c r="C101" s="74">
        <v>469</v>
      </c>
      <c r="D101" s="74">
        <v>470</v>
      </c>
      <c r="E101" s="74">
        <v>501</v>
      </c>
      <c r="F101" s="74">
        <v>481</v>
      </c>
      <c r="G101" s="74">
        <v>518</v>
      </c>
      <c r="H101" s="74">
        <v>505</v>
      </c>
      <c r="I101" s="74">
        <v>530</v>
      </c>
      <c r="J101" s="74">
        <v>515</v>
      </c>
      <c r="K101" s="74">
        <v>524</v>
      </c>
      <c r="L101" s="74">
        <v>517</v>
      </c>
      <c r="M101" s="75">
        <v>488</v>
      </c>
      <c r="N101" s="73">
        <f t="shared" si="0"/>
        <v>500.4166666666667</v>
      </c>
    </row>
    <row r="102" spans="1:14" ht="12" customHeight="1">
      <c r="A102" s="83" t="str">
        <f>'Pregnant Women Participating'!A102</f>
        <v>Inter-Tribal Council, NV</v>
      </c>
      <c r="B102" s="73">
        <v>31</v>
      </c>
      <c r="C102" s="74">
        <v>25</v>
      </c>
      <c r="D102" s="74">
        <v>25</v>
      </c>
      <c r="E102" s="74">
        <v>26</v>
      </c>
      <c r="F102" s="74">
        <v>27</v>
      </c>
      <c r="G102" s="74">
        <v>27</v>
      </c>
      <c r="H102" s="74">
        <v>29</v>
      </c>
      <c r="I102" s="74">
        <v>27</v>
      </c>
      <c r="J102" s="74">
        <v>25</v>
      </c>
      <c r="K102" s="74">
        <v>27</v>
      </c>
      <c r="L102" s="74">
        <v>30</v>
      </c>
      <c r="M102" s="75">
        <v>24</v>
      </c>
      <c r="N102" s="73">
        <f t="shared" si="0"/>
        <v>26.916666666666668</v>
      </c>
    </row>
    <row r="103" spans="1:14" s="82" customFormat="1" ht="24.75" customHeight="1">
      <c r="A103" s="77" t="str">
        <f>'Pregnant Women Participating'!A103</f>
        <v>Western Region</v>
      </c>
      <c r="B103" s="78">
        <v>72384</v>
      </c>
      <c r="C103" s="79">
        <v>72434</v>
      </c>
      <c r="D103" s="79">
        <v>71322</v>
      </c>
      <c r="E103" s="79">
        <v>72939</v>
      </c>
      <c r="F103" s="79">
        <v>71907</v>
      </c>
      <c r="G103" s="79">
        <v>71357</v>
      </c>
      <c r="H103" s="79">
        <v>71195</v>
      </c>
      <c r="I103" s="79">
        <v>71328</v>
      </c>
      <c r="J103" s="79">
        <v>70083</v>
      </c>
      <c r="K103" s="79">
        <v>70788</v>
      </c>
      <c r="L103" s="79">
        <v>70992</v>
      </c>
      <c r="M103" s="80">
        <v>70909</v>
      </c>
      <c r="N103" s="78">
        <f t="shared" si="0"/>
        <v>71469.83333333333</v>
      </c>
    </row>
    <row r="104" spans="1:14" s="88" customFormat="1" ht="16.5" customHeight="1" thickBot="1">
      <c r="A104" s="84" t="str">
        <f>'Pregnant Women Participating'!A104</f>
        <v>TOTAL</v>
      </c>
      <c r="B104" s="85">
        <v>348857</v>
      </c>
      <c r="C104" s="86">
        <v>350222</v>
      </c>
      <c r="D104" s="86">
        <v>346250</v>
      </c>
      <c r="E104" s="86">
        <v>350401</v>
      </c>
      <c r="F104" s="86">
        <v>346800</v>
      </c>
      <c r="G104" s="86">
        <v>344363</v>
      </c>
      <c r="H104" s="86">
        <v>344031</v>
      </c>
      <c r="I104" s="86">
        <v>344335</v>
      </c>
      <c r="J104" s="86">
        <v>342021</v>
      </c>
      <c r="K104" s="86">
        <v>343588</v>
      </c>
      <c r="L104" s="86">
        <v>343792</v>
      </c>
      <c r="M104" s="87">
        <v>344941</v>
      </c>
      <c r="N104" s="85">
        <f t="shared" si="0"/>
        <v>345800.0833333333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2701</v>
      </c>
      <c r="C6" s="16">
        <v>2726</v>
      </c>
      <c r="D6" s="16">
        <v>2682</v>
      </c>
      <c r="E6" s="16">
        <v>2776</v>
      </c>
      <c r="F6" s="16">
        <v>2691</v>
      </c>
      <c r="G6" s="16">
        <v>2696</v>
      </c>
      <c r="H6" s="16">
        <v>2725</v>
      </c>
      <c r="I6" s="16">
        <v>2762</v>
      </c>
      <c r="J6" s="16">
        <v>2734</v>
      </c>
      <c r="K6" s="16">
        <v>2804</v>
      </c>
      <c r="L6" s="16">
        <v>2710</v>
      </c>
      <c r="M6" s="50">
        <v>2677</v>
      </c>
      <c r="N6" s="18">
        <f aca="true" t="shared" si="0" ref="N6:N15">IF(SUM(B6:M6)&gt;0,AVERAGE(B6:M6)," ")</f>
        <v>2723.6666666666665</v>
      </c>
    </row>
    <row r="7" spans="1:14" s="7" customFormat="1" ht="12" customHeight="1">
      <c r="A7" s="10" t="str">
        <f>'Pregnant Women Participating'!A7</f>
        <v>Maine</v>
      </c>
      <c r="B7" s="18">
        <v>1022</v>
      </c>
      <c r="C7" s="16">
        <v>1307</v>
      </c>
      <c r="D7" s="16">
        <v>1334</v>
      </c>
      <c r="E7" s="16">
        <v>1392</v>
      </c>
      <c r="F7" s="16">
        <v>1394</v>
      </c>
      <c r="G7" s="16">
        <v>1444</v>
      </c>
      <c r="H7" s="16">
        <v>1471</v>
      </c>
      <c r="I7" s="16">
        <v>1452</v>
      </c>
      <c r="J7" s="16">
        <v>1411</v>
      </c>
      <c r="K7" s="16">
        <v>1391</v>
      </c>
      <c r="L7" s="16">
        <v>1442</v>
      </c>
      <c r="M7" s="50">
        <v>1485</v>
      </c>
      <c r="N7" s="18">
        <f t="shared" si="0"/>
        <v>1378.75</v>
      </c>
    </row>
    <row r="8" spans="1:14" s="7" customFormat="1" ht="12" customHeight="1">
      <c r="A8" s="10" t="str">
        <f>'Pregnant Women Participating'!A8</f>
        <v>Massachusetts</v>
      </c>
      <c r="B8" s="18">
        <v>8812</v>
      </c>
      <c r="C8" s="16">
        <v>8846</v>
      </c>
      <c r="D8" s="16">
        <v>8791</v>
      </c>
      <c r="E8" s="16">
        <v>9067</v>
      </c>
      <c r="F8" s="16">
        <v>8938</v>
      </c>
      <c r="G8" s="16">
        <v>8906</v>
      </c>
      <c r="H8" s="16">
        <v>8838</v>
      </c>
      <c r="I8" s="16">
        <v>8723</v>
      </c>
      <c r="J8" s="16">
        <v>8498</v>
      </c>
      <c r="K8" s="16">
        <v>8416</v>
      </c>
      <c r="L8" s="16">
        <v>8529</v>
      </c>
      <c r="M8" s="50">
        <v>8623</v>
      </c>
      <c r="N8" s="18">
        <f t="shared" si="0"/>
        <v>8748.916666666666</v>
      </c>
    </row>
    <row r="9" spans="1:14" s="7" customFormat="1" ht="12" customHeight="1">
      <c r="A9" s="10" t="str">
        <f>'Pregnant Women Participating'!A9</f>
        <v>New Hampshire</v>
      </c>
      <c r="B9" s="18">
        <v>843</v>
      </c>
      <c r="C9" s="16">
        <v>850</v>
      </c>
      <c r="D9" s="16">
        <v>809</v>
      </c>
      <c r="E9" s="16">
        <v>808</v>
      </c>
      <c r="F9" s="16">
        <v>809</v>
      </c>
      <c r="G9" s="16">
        <v>792</v>
      </c>
      <c r="H9" s="16">
        <v>792</v>
      </c>
      <c r="I9" s="16">
        <v>864</v>
      </c>
      <c r="J9" s="16">
        <v>851</v>
      </c>
      <c r="K9" s="16">
        <v>862</v>
      </c>
      <c r="L9" s="16">
        <v>899</v>
      </c>
      <c r="M9" s="50">
        <v>882</v>
      </c>
      <c r="N9" s="18">
        <f t="shared" si="0"/>
        <v>838.4166666666666</v>
      </c>
    </row>
    <row r="10" spans="1:14" s="7" customFormat="1" ht="12" customHeight="1">
      <c r="A10" s="10" t="str">
        <f>'Pregnant Women Participating'!A10</f>
        <v>New York</v>
      </c>
      <c r="B10" s="18">
        <v>50125</v>
      </c>
      <c r="C10" s="16">
        <v>50381</v>
      </c>
      <c r="D10" s="16">
        <v>49675</v>
      </c>
      <c r="E10" s="16">
        <v>50725</v>
      </c>
      <c r="F10" s="16">
        <v>50200</v>
      </c>
      <c r="G10" s="16">
        <v>49850</v>
      </c>
      <c r="H10" s="16">
        <v>50099</v>
      </c>
      <c r="I10" s="16">
        <v>49870</v>
      </c>
      <c r="J10" s="16">
        <v>48999</v>
      </c>
      <c r="K10" s="16">
        <v>49005</v>
      </c>
      <c r="L10" s="16">
        <v>48810</v>
      </c>
      <c r="M10" s="50">
        <v>48904</v>
      </c>
      <c r="N10" s="18">
        <f t="shared" si="0"/>
        <v>49720.25</v>
      </c>
    </row>
    <row r="11" spans="1:14" s="7" customFormat="1" ht="12" customHeight="1">
      <c r="A11" s="10" t="str">
        <f>'Pregnant Women Participating'!A11</f>
        <v>Rhode Island</v>
      </c>
      <c r="B11" s="18">
        <v>939</v>
      </c>
      <c r="C11" s="16">
        <v>910</v>
      </c>
      <c r="D11" s="16">
        <v>908</v>
      </c>
      <c r="E11" s="16">
        <v>913</v>
      </c>
      <c r="F11" s="16">
        <v>879</v>
      </c>
      <c r="G11" s="16">
        <v>910</v>
      </c>
      <c r="H11" s="16">
        <v>902</v>
      </c>
      <c r="I11" s="16">
        <v>895</v>
      </c>
      <c r="J11" s="16">
        <v>919</v>
      </c>
      <c r="K11" s="16">
        <v>912</v>
      </c>
      <c r="L11" s="16">
        <v>895</v>
      </c>
      <c r="M11" s="50">
        <v>939</v>
      </c>
      <c r="N11" s="18">
        <f t="shared" si="0"/>
        <v>910.0833333333334</v>
      </c>
    </row>
    <row r="12" spans="1:14" s="7" customFormat="1" ht="12" customHeight="1">
      <c r="A12" s="10" t="str">
        <f>'Pregnant Women Participating'!A12</f>
        <v>Vermont</v>
      </c>
      <c r="B12" s="18">
        <v>1246</v>
      </c>
      <c r="C12" s="16">
        <v>1254</v>
      </c>
      <c r="D12" s="16">
        <v>1175</v>
      </c>
      <c r="E12" s="16">
        <v>1193</v>
      </c>
      <c r="F12" s="16">
        <v>1202</v>
      </c>
      <c r="G12" s="16">
        <v>1182</v>
      </c>
      <c r="H12" s="16">
        <v>1162</v>
      </c>
      <c r="I12" s="16">
        <v>1191</v>
      </c>
      <c r="J12" s="16">
        <v>1182</v>
      </c>
      <c r="K12" s="16">
        <v>1172</v>
      </c>
      <c r="L12" s="16">
        <v>1192</v>
      </c>
      <c r="M12" s="50">
        <v>1183</v>
      </c>
      <c r="N12" s="18">
        <f t="shared" si="0"/>
        <v>1194.5</v>
      </c>
    </row>
    <row r="13" spans="1:14" s="7" customFormat="1" ht="12" customHeight="1">
      <c r="A13" s="10" t="str">
        <f>'Pregnant Women Participating'!A13</f>
        <v>Indian Township, ME</v>
      </c>
      <c r="B13" s="18">
        <v>6</v>
      </c>
      <c r="C13" s="16">
        <v>6</v>
      </c>
      <c r="D13" s="16">
        <v>5</v>
      </c>
      <c r="E13" s="16">
        <v>4</v>
      </c>
      <c r="F13" s="16">
        <v>4</v>
      </c>
      <c r="G13" s="16">
        <v>5</v>
      </c>
      <c r="H13" s="16">
        <v>3</v>
      </c>
      <c r="I13" s="16">
        <v>3</v>
      </c>
      <c r="J13" s="16">
        <v>5</v>
      </c>
      <c r="K13" s="16">
        <v>5</v>
      </c>
      <c r="L13" s="16">
        <v>2</v>
      </c>
      <c r="M13" s="50">
        <v>1</v>
      </c>
      <c r="N13" s="18">
        <f t="shared" si="0"/>
        <v>4.083333333333333</v>
      </c>
    </row>
    <row r="14" spans="1:14" s="7" customFormat="1" ht="12" customHeight="1">
      <c r="A14" s="10" t="str">
        <f>'Pregnant Women Participating'!A14</f>
        <v>Pleasant Point, ME</v>
      </c>
      <c r="B14" s="18">
        <v>2</v>
      </c>
      <c r="C14" s="16">
        <v>8</v>
      </c>
      <c r="D14" s="16">
        <v>3</v>
      </c>
      <c r="E14" s="16">
        <v>4</v>
      </c>
      <c r="F14" s="16">
        <v>4</v>
      </c>
      <c r="G14" s="16">
        <v>4</v>
      </c>
      <c r="H14" s="16">
        <v>2</v>
      </c>
      <c r="I14" s="16">
        <v>4</v>
      </c>
      <c r="J14" s="16">
        <v>3</v>
      </c>
      <c r="K14" s="16">
        <v>2</v>
      </c>
      <c r="L14" s="16">
        <v>4</v>
      </c>
      <c r="M14" s="50">
        <v>4</v>
      </c>
      <c r="N14" s="18">
        <f t="shared" si="0"/>
        <v>3.6666666666666665</v>
      </c>
    </row>
    <row r="15" spans="1:14" s="7" customFormat="1" ht="12" customHeight="1">
      <c r="A15" s="10" t="str">
        <f>'Pregnant Women Participating'!A15</f>
        <v>Seneca Nation, NY</v>
      </c>
      <c r="B15" s="18">
        <v>3</v>
      </c>
      <c r="C15" s="16">
        <v>2</v>
      </c>
      <c r="D15" s="16">
        <v>1</v>
      </c>
      <c r="E15" s="16">
        <v>2</v>
      </c>
      <c r="F15" s="16">
        <v>0</v>
      </c>
      <c r="G15" s="16">
        <v>0</v>
      </c>
      <c r="H15" s="16">
        <v>2</v>
      </c>
      <c r="I15" s="16">
        <v>1</v>
      </c>
      <c r="J15" s="16">
        <v>3</v>
      </c>
      <c r="K15" s="16">
        <v>4</v>
      </c>
      <c r="L15" s="16">
        <v>2</v>
      </c>
      <c r="M15" s="50">
        <v>2</v>
      </c>
      <c r="N15" s="18">
        <f t="shared" si="0"/>
        <v>1.8333333333333333</v>
      </c>
    </row>
    <row r="16" spans="1:14" s="22" customFormat="1" ht="24.75" customHeight="1">
      <c r="A16" s="19" t="str">
        <f>'Pregnant Women Participating'!A16</f>
        <v>Northeast Region</v>
      </c>
      <c r="B16" s="21">
        <v>65699</v>
      </c>
      <c r="C16" s="20">
        <v>66290</v>
      </c>
      <c r="D16" s="20">
        <v>65383</v>
      </c>
      <c r="E16" s="20">
        <v>66884</v>
      </c>
      <c r="F16" s="20">
        <v>66121</v>
      </c>
      <c r="G16" s="20">
        <v>65789</v>
      </c>
      <c r="H16" s="20">
        <v>65996</v>
      </c>
      <c r="I16" s="20">
        <v>65765</v>
      </c>
      <c r="J16" s="20">
        <v>64605</v>
      </c>
      <c r="K16" s="20">
        <v>64573</v>
      </c>
      <c r="L16" s="20">
        <v>64485</v>
      </c>
      <c r="M16" s="49">
        <v>64700</v>
      </c>
      <c r="N16" s="21">
        <f aca="true" t="shared" si="1" ref="N16:N104">IF(SUM(B16:M16)&gt;0,AVERAGE(B16:M16)," ")</f>
        <v>65524.166666666664</v>
      </c>
    </row>
    <row r="17" spans="1:14" ht="12" customHeight="1">
      <c r="A17" s="10" t="str">
        <f>'Pregnant Women Participating'!A17</f>
        <v>Delaware</v>
      </c>
      <c r="B17" s="18">
        <v>668</v>
      </c>
      <c r="C17" s="16">
        <v>641</v>
      </c>
      <c r="D17" s="16">
        <v>632</v>
      </c>
      <c r="E17" s="16">
        <v>645</v>
      </c>
      <c r="F17" s="16">
        <v>633</v>
      </c>
      <c r="G17" s="16">
        <v>620</v>
      </c>
      <c r="H17" s="16">
        <v>624</v>
      </c>
      <c r="I17" s="16">
        <v>651</v>
      </c>
      <c r="J17" s="16">
        <v>678</v>
      </c>
      <c r="K17" s="16">
        <v>731</v>
      </c>
      <c r="L17" s="16">
        <v>728</v>
      </c>
      <c r="M17" s="50">
        <v>735</v>
      </c>
      <c r="N17" s="18">
        <f t="shared" si="1"/>
        <v>665.5</v>
      </c>
    </row>
    <row r="18" spans="1:14" ht="12" customHeight="1">
      <c r="A18" s="10" t="str">
        <f>'Pregnant Women Participating'!A18</f>
        <v>District of Columbia</v>
      </c>
      <c r="B18" s="18">
        <v>1323</v>
      </c>
      <c r="C18" s="16">
        <v>1338</v>
      </c>
      <c r="D18" s="16">
        <v>1317</v>
      </c>
      <c r="E18" s="16">
        <v>1306</v>
      </c>
      <c r="F18" s="16">
        <v>1309</v>
      </c>
      <c r="G18" s="16">
        <v>1265</v>
      </c>
      <c r="H18" s="16">
        <v>1251</v>
      </c>
      <c r="I18" s="16">
        <v>1276</v>
      </c>
      <c r="J18" s="16">
        <v>1234</v>
      </c>
      <c r="K18" s="16">
        <v>1282</v>
      </c>
      <c r="L18" s="16">
        <v>1273</v>
      </c>
      <c r="M18" s="50">
        <v>1273</v>
      </c>
      <c r="N18" s="18">
        <f t="shared" si="1"/>
        <v>1287.25</v>
      </c>
    </row>
    <row r="19" spans="1:14" ht="12" customHeight="1">
      <c r="A19" s="10" t="str">
        <f>'Pregnant Women Participating'!A19</f>
        <v>Maryland</v>
      </c>
      <c r="B19" s="18">
        <v>10220</v>
      </c>
      <c r="C19" s="16">
        <v>10335</v>
      </c>
      <c r="D19" s="16">
        <v>10228</v>
      </c>
      <c r="E19" s="16">
        <v>10376</v>
      </c>
      <c r="F19" s="16">
        <v>10382</v>
      </c>
      <c r="G19" s="16">
        <v>10225</v>
      </c>
      <c r="H19" s="16">
        <v>10145</v>
      </c>
      <c r="I19" s="16">
        <v>10025</v>
      </c>
      <c r="J19" s="16">
        <v>9990</v>
      </c>
      <c r="K19" s="16">
        <v>9966</v>
      </c>
      <c r="L19" s="16">
        <v>10031</v>
      </c>
      <c r="M19" s="50">
        <v>10097</v>
      </c>
      <c r="N19" s="18">
        <f t="shared" si="1"/>
        <v>10168.333333333334</v>
      </c>
    </row>
    <row r="20" spans="1:14" ht="12" customHeight="1">
      <c r="A20" s="10" t="str">
        <f>'Pregnant Women Participating'!A20</f>
        <v>New Jersey</v>
      </c>
      <c r="B20" s="18">
        <v>14116</v>
      </c>
      <c r="C20" s="16">
        <v>13420</v>
      </c>
      <c r="D20" s="16">
        <v>13310</v>
      </c>
      <c r="E20" s="16">
        <v>13616</v>
      </c>
      <c r="F20" s="16">
        <v>13203</v>
      </c>
      <c r="G20" s="16">
        <v>13207</v>
      </c>
      <c r="H20" s="16">
        <v>13394</v>
      </c>
      <c r="I20" s="16">
        <v>13468</v>
      </c>
      <c r="J20" s="16">
        <v>13324</v>
      </c>
      <c r="K20" s="16">
        <v>13194</v>
      </c>
      <c r="L20" s="16">
        <v>13322</v>
      </c>
      <c r="M20" s="50">
        <v>13283</v>
      </c>
      <c r="N20" s="18">
        <f t="shared" si="1"/>
        <v>13404.75</v>
      </c>
    </row>
    <row r="21" spans="1:14" ht="12" customHeight="1">
      <c r="A21" s="10" t="str">
        <f>'Pregnant Women Participating'!A21</f>
        <v>Pennsylvania</v>
      </c>
      <c r="B21" s="18">
        <v>12174</v>
      </c>
      <c r="C21" s="16">
        <v>12099</v>
      </c>
      <c r="D21" s="16">
        <v>12095</v>
      </c>
      <c r="E21" s="16">
        <v>12161</v>
      </c>
      <c r="F21" s="16">
        <v>12289</v>
      </c>
      <c r="G21" s="16">
        <v>12350</v>
      </c>
      <c r="H21" s="16">
        <v>12489</v>
      </c>
      <c r="I21" s="16">
        <v>12426</v>
      </c>
      <c r="J21" s="16">
        <v>12992</v>
      </c>
      <c r="K21" s="16">
        <v>12721</v>
      </c>
      <c r="L21" s="16">
        <v>12112</v>
      </c>
      <c r="M21" s="50">
        <v>11358</v>
      </c>
      <c r="N21" s="18">
        <f t="shared" si="1"/>
        <v>12272.166666666666</v>
      </c>
    </row>
    <row r="22" spans="1:14" ht="12" customHeight="1">
      <c r="A22" s="10" t="str">
        <f>'Pregnant Women Participating'!A22</f>
        <v>Puerto Rico</v>
      </c>
      <c r="B22" s="18">
        <v>7971</v>
      </c>
      <c r="C22" s="16">
        <v>7909</v>
      </c>
      <c r="D22" s="16">
        <v>7608</v>
      </c>
      <c r="E22" s="16">
        <v>7511</v>
      </c>
      <c r="F22" s="16">
        <v>7605</v>
      </c>
      <c r="G22" s="16">
        <v>7378</v>
      </c>
      <c r="H22" s="16">
        <v>7343</v>
      </c>
      <c r="I22" s="16">
        <v>7384</v>
      </c>
      <c r="J22" s="16">
        <v>7306</v>
      </c>
      <c r="K22" s="16">
        <v>7045</v>
      </c>
      <c r="L22" s="16">
        <v>7118</v>
      </c>
      <c r="M22" s="50">
        <v>7119</v>
      </c>
      <c r="N22" s="18">
        <f t="shared" si="1"/>
        <v>7441.416666666667</v>
      </c>
    </row>
    <row r="23" spans="1:14" ht="12" customHeight="1">
      <c r="A23" s="10" t="str">
        <f>'Pregnant Women Participating'!A23</f>
        <v>Virginia</v>
      </c>
      <c r="B23" s="18">
        <v>8119</v>
      </c>
      <c r="C23" s="16">
        <v>8191</v>
      </c>
      <c r="D23" s="16">
        <v>8062</v>
      </c>
      <c r="E23" s="16">
        <v>8104</v>
      </c>
      <c r="F23" s="16">
        <v>8060</v>
      </c>
      <c r="G23" s="16">
        <v>8046</v>
      </c>
      <c r="H23" s="16">
        <v>8049</v>
      </c>
      <c r="I23" s="16">
        <v>8179</v>
      </c>
      <c r="J23" s="16">
        <v>8145</v>
      </c>
      <c r="K23" s="16">
        <v>8178</v>
      </c>
      <c r="L23" s="16">
        <v>8270</v>
      </c>
      <c r="M23" s="50">
        <v>8219</v>
      </c>
      <c r="N23" s="18">
        <f t="shared" si="1"/>
        <v>8135.166666666667</v>
      </c>
    </row>
    <row r="24" spans="1:14" ht="12" customHeight="1">
      <c r="A24" s="10" t="str">
        <f>'Pregnant Women Participating'!A24</f>
        <v>Virgin Islands</v>
      </c>
      <c r="B24" s="18">
        <v>589</v>
      </c>
      <c r="C24" s="16">
        <v>604</v>
      </c>
      <c r="D24" s="16">
        <v>592</v>
      </c>
      <c r="E24" s="16">
        <v>585</v>
      </c>
      <c r="F24" s="16">
        <v>611</v>
      </c>
      <c r="G24" s="16">
        <v>596</v>
      </c>
      <c r="H24" s="16">
        <v>597</v>
      </c>
      <c r="I24" s="16">
        <v>594</v>
      </c>
      <c r="J24" s="16">
        <v>583</v>
      </c>
      <c r="K24" s="16">
        <v>582</v>
      </c>
      <c r="L24" s="16">
        <v>598</v>
      </c>
      <c r="M24" s="50">
        <v>602</v>
      </c>
      <c r="N24" s="18">
        <f t="shared" si="1"/>
        <v>594.4166666666666</v>
      </c>
    </row>
    <row r="25" spans="1:14" ht="12" customHeight="1">
      <c r="A25" s="10" t="str">
        <f>'Pregnant Women Participating'!A25</f>
        <v>West Virginia</v>
      </c>
      <c r="B25" s="18">
        <v>1724</v>
      </c>
      <c r="C25" s="16">
        <v>1765</v>
      </c>
      <c r="D25" s="16">
        <v>1697</v>
      </c>
      <c r="E25" s="16">
        <v>1695</v>
      </c>
      <c r="F25" s="16">
        <v>1634</v>
      </c>
      <c r="G25" s="16">
        <v>1651</v>
      </c>
      <c r="H25" s="16">
        <v>1682</v>
      </c>
      <c r="I25" s="16">
        <v>1678</v>
      </c>
      <c r="J25" s="16">
        <v>1622</v>
      </c>
      <c r="K25" s="16">
        <v>1597</v>
      </c>
      <c r="L25" s="16">
        <v>1638</v>
      </c>
      <c r="M25" s="50">
        <v>1671</v>
      </c>
      <c r="N25" s="18">
        <f t="shared" si="1"/>
        <v>1671.1666666666667</v>
      </c>
    </row>
    <row r="26" spans="1:14" s="23" customFormat="1" ht="24.75" customHeight="1">
      <c r="A26" s="19" t="str">
        <f>'Pregnant Women Participating'!A26</f>
        <v>Mid-Atlantic Region</v>
      </c>
      <c r="B26" s="21">
        <v>56904</v>
      </c>
      <c r="C26" s="20">
        <v>56302</v>
      </c>
      <c r="D26" s="20">
        <v>55541</v>
      </c>
      <c r="E26" s="20">
        <v>55999</v>
      </c>
      <c r="F26" s="20">
        <v>55726</v>
      </c>
      <c r="G26" s="20">
        <v>55338</v>
      </c>
      <c r="H26" s="20">
        <v>55574</v>
      </c>
      <c r="I26" s="20">
        <v>55681</v>
      </c>
      <c r="J26" s="20">
        <v>55874</v>
      </c>
      <c r="K26" s="20">
        <v>55296</v>
      </c>
      <c r="L26" s="20">
        <v>55090</v>
      </c>
      <c r="M26" s="49">
        <v>54357</v>
      </c>
      <c r="N26" s="21">
        <f t="shared" si="1"/>
        <v>55640.166666666664</v>
      </c>
    </row>
    <row r="27" spans="1:14" ht="12" customHeight="1">
      <c r="A27" s="10" t="str">
        <f>'Pregnant Women Participating'!A27</f>
        <v>Alabama</v>
      </c>
      <c r="B27" s="18">
        <v>3735</v>
      </c>
      <c r="C27" s="16">
        <v>3743</v>
      </c>
      <c r="D27" s="16">
        <v>3590</v>
      </c>
      <c r="E27" s="16">
        <v>3724</v>
      </c>
      <c r="F27" s="16">
        <v>3660</v>
      </c>
      <c r="G27" s="16">
        <v>3703</v>
      </c>
      <c r="H27" s="16">
        <v>3704</v>
      </c>
      <c r="I27" s="16">
        <v>3717</v>
      </c>
      <c r="J27" s="16">
        <v>3649</v>
      </c>
      <c r="K27" s="16">
        <v>3702</v>
      </c>
      <c r="L27" s="16">
        <v>3769</v>
      </c>
      <c r="M27" s="50">
        <v>3888</v>
      </c>
      <c r="N27" s="18">
        <f t="shared" si="1"/>
        <v>3715.3333333333335</v>
      </c>
    </row>
    <row r="28" spans="1:14" ht="12" customHeight="1">
      <c r="A28" s="10" t="str">
        <f>'Pregnant Women Participating'!A28</f>
        <v>Florida</v>
      </c>
      <c r="B28" s="18">
        <v>34315</v>
      </c>
      <c r="C28" s="16">
        <v>33842</v>
      </c>
      <c r="D28" s="16">
        <v>32885</v>
      </c>
      <c r="E28" s="16">
        <v>33438</v>
      </c>
      <c r="F28" s="16">
        <v>33150</v>
      </c>
      <c r="G28" s="16">
        <v>32784</v>
      </c>
      <c r="H28" s="16">
        <v>32646</v>
      </c>
      <c r="I28" s="16">
        <v>32590</v>
      </c>
      <c r="J28" s="16">
        <v>32386</v>
      </c>
      <c r="K28" s="16">
        <v>32840</v>
      </c>
      <c r="L28" s="16">
        <v>33431</v>
      </c>
      <c r="M28" s="50">
        <v>34094</v>
      </c>
      <c r="N28" s="18">
        <f t="shared" si="1"/>
        <v>33200.083333333336</v>
      </c>
    </row>
    <row r="29" spans="1:14" ht="12" customHeight="1">
      <c r="A29" s="10" t="str">
        <f>'Pregnant Women Participating'!A29</f>
        <v>Georgia</v>
      </c>
      <c r="B29" s="18">
        <v>21071</v>
      </c>
      <c r="C29" s="16">
        <v>20862</v>
      </c>
      <c r="D29" s="16">
        <v>20177</v>
      </c>
      <c r="E29" s="16">
        <v>19489</v>
      </c>
      <c r="F29" s="16">
        <v>19400</v>
      </c>
      <c r="G29" s="16">
        <v>19363</v>
      </c>
      <c r="H29" s="16">
        <v>19381</v>
      </c>
      <c r="I29" s="16">
        <v>20086</v>
      </c>
      <c r="J29" s="16">
        <v>20535</v>
      </c>
      <c r="K29" s="16">
        <v>20871</v>
      </c>
      <c r="L29" s="16">
        <v>21204</v>
      </c>
      <c r="M29" s="50">
        <v>21331</v>
      </c>
      <c r="N29" s="18">
        <f t="shared" si="1"/>
        <v>20314.166666666668</v>
      </c>
    </row>
    <row r="30" spans="1:14" ht="12" customHeight="1">
      <c r="A30" s="10" t="str">
        <f>'Pregnant Women Participating'!A30</f>
        <v>Kentucky</v>
      </c>
      <c r="B30" s="18">
        <v>5112</v>
      </c>
      <c r="C30" s="16">
        <v>5111</v>
      </c>
      <c r="D30" s="16">
        <v>5066</v>
      </c>
      <c r="E30" s="16">
        <v>5039</v>
      </c>
      <c r="F30" s="16">
        <v>5180</v>
      </c>
      <c r="G30" s="16">
        <v>5309</v>
      </c>
      <c r="H30" s="16">
        <v>5325</v>
      </c>
      <c r="I30" s="16">
        <v>5238</v>
      </c>
      <c r="J30" s="16">
        <v>5254</v>
      </c>
      <c r="K30" s="16">
        <v>5387</v>
      </c>
      <c r="L30" s="16">
        <v>5506</v>
      </c>
      <c r="M30" s="50">
        <v>5505</v>
      </c>
      <c r="N30" s="18">
        <f t="shared" si="1"/>
        <v>5252.666666666667</v>
      </c>
    </row>
    <row r="31" spans="1:14" ht="12" customHeight="1">
      <c r="A31" s="10" t="str">
        <f>'Pregnant Women Participating'!A31</f>
        <v>Mississippi</v>
      </c>
      <c r="B31" s="18">
        <v>2140</v>
      </c>
      <c r="C31" s="16">
        <v>2022</v>
      </c>
      <c r="D31" s="16">
        <v>1805</v>
      </c>
      <c r="E31" s="16">
        <v>1945</v>
      </c>
      <c r="F31" s="16">
        <v>1841</v>
      </c>
      <c r="G31" s="16">
        <v>1883</v>
      </c>
      <c r="H31" s="16">
        <v>1957</v>
      </c>
      <c r="I31" s="16">
        <v>1807</v>
      </c>
      <c r="J31" s="16">
        <v>1699</v>
      </c>
      <c r="K31" s="16">
        <v>1858</v>
      </c>
      <c r="L31" s="16">
        <v>1738</v>
      </c>
      <c r="M31" s="50">
        <v>1829</v>
      </c>
      <c r="N31" s="18">
        <f t="shared" si="1"/>
        <v>1877</v>
      </c>
    </row>
    <row r="32" spans="1:14" ht="12" customHeight="1">
      <c r="A32" s="10" t="str">
        <f>'Pregnant Women Participating'!A32</f>
        <v>North Carolina</v>
      </c>
      <c r="B32" s="18">
        <v>16490</v>
      </c>
      <c r="C32" s="16">
        <v>16815</v>
      </c>
      <c r="D32" s="16">
        <v>16447</v>
      </c>
      <c r="E32" s="16">
        <v>16583</v>
      </c>
      <c r="F32" s="16">
        <v>16751</v>
      </c>
      <c r="G32" s="16">
        <v>16720</v>
      </c>
      <c r="H32" s="16">
        <v>16702</v>
      </c>
      <c r="I32" s="16">
        <v>17024</v>
      </c>
      <c r="J32" s="16">
        <v>17061</v>
      </c>
      <c r="K32" s="16">
        <v>17175</v>
      </c>
      <c r="L32" s="16">
        <v>17758</v>
      </c>
      <c r="M32" s="50">
        <v>18213</v>
      </c>
      <c r="N32" s="18">
        <f t="shared" si="1"/>
        <v>16978.25</v>
      </c>
    </row>
    <row r="33" spans="1:14" ht="12" customHeight="1">
      <c r="A33" s="10" t="str">
        <f>'Pregnant Women Participating'!A33</f>
        <v>South Carolina</v>
      </c>
      <c r="B33" s="18">
        <v>5486</v>
      </c>
      <c r="C33" s="16">
        <v>5521</v>
      </c>
      <c r="D33" s="16">
        <v>5553</v>
      </c>
      <c r="E33" s="16">
        <v>5678</v>
      </c>
      <c r="F33" s="16">
        <v>5664</v>
      </c>
      <c r="G33" s="16">
        <v>5695</v>
      </c>
      <c r="H33" s="16">
        <v>5809</v>
      </c>
      <c r="I33" s="16">
        <v>5801</v>
      </c>
      <c r="J33" s="16">
        <v>5723</v>
      </c>
      <c r="K33" s="16">
        <v>5721</v>
      </c>
      <c r="L33" s="16">
        <v>5813</v>
      </c>
      <c r="M33" s="50">
        <v>5881</v>
      </c>
      <c r="N33" s="18">
        <f t="shared" si="1"/>
        <v>5695.416666666667</v>
      </c>
    </row>
    <row r="34" spans="1:14" ht="12" customHeight="1">
      <c r="A34" s="10" t="str">
        <f>'Pregnant Women Participating'!A34</f>
        <v>Tennessee</v>
      </c>
      <c r="B34" s="18">
        <v>8429</v>
      </c>
      <c r="C34" s="16">
        <v>8494</v>
      </c>
      <c r="D34" s="16">
        <v>8298</v>
      </c>
      <c r="E34" s="16">
        <v>8279</v>
      </c>
      <c r="F34" s="16">
        <v>8286</v>
      </c>
      <c r="G34" s="16">
        <v>8303</v>
      </c>
      <c r="H34" s="16">
        <v>8190</v>
      </c>
      <c r="I34" s="16">
        <v>8235</v>
      </c>
      <c r="J34" s="16">
        <v>8249</v>
      </c>
      <c r="K34" s="16">
        <v>8300</v>
      </c>
      <c r="L34" s="16">
        <v>8472</v>
      </c>
      <c r="M34" s="50">
        <v>8635</v>
      </c>
      <c r="N34" s="18">
        <f t="shared" si="1"/>
        <v>8347.5</v>
      </c>
    </row>
    <row r="35" spans="1:14" ht="12" customHeight="1">
      <c r="A35" s="10" t="str">
        <f>'Pregnant Women Participating'!A35</f>
        <v>Choctaw Indians, MS</v>
      </c>
      <c r="B35" s="18">
        <v>4</v>
      </c>
      <c r="C35" s="16">
        <v>3</v>
      </c>
      <c r="D35" s="16">
        <v>5</v>
      </c>
      <c r="E35" s="16">
        <v>4</v>
      </c>
      <c r="F35" s="16">
        <v>4</v>
      </c>
      <c r="G35" s="16">
        <v>4</v>
      </c>
      <c r="H35" s="16">
        <v>4</v>
      </c>
      <c r="I35" s="16">
        <v>5</v>
      </c>
      <c r="J35" s="16">
        <v>4</v>
      </c>
      <c r="K35" s="16">
        <v>7</v>
      </c>
      <c r="L35" s="16">
        <v>6</v>
      </c>
      <c r="M35" s="50">
        <v>8</v>
      </c>
      <c r="N35" s="18">
        <f t="shared" si="1"/>
        <v>4.833333333333333</v>
      </c>
    </row>
    <row r="36" spans="1:14" ht="12" customHeight="1">
      <c r="A36" s="10" t="str">
        <f>'Pregnant Women Participating'!A36</f>
        <v>Eastern Cherokee, NC</v>
      </c>
      <c r="B36" s="18">
        <v>39</v>
      </c>
      <c r="C36" s="16">
        <v>42</v>
      </c>
      <c r="D36" s="16">
        <v>42</v>
      </c>
      <c r="E36" s="16">
        <v>39</v>
      </c>
      <c r="F36" s="16">
        <v>37</v>
      </c>
      <c r="G36" s="16">
        <v>38</v>
      </c>
      <c r="H36" s="16">
        <v>40</v>
      </c>
      <c r="I36" s="16">
        <v>40</v>
      </c>
      <c r="J36" s="16">
        <v>36</v>
      </c>
      <c r="K36" s="16">
        <v>35</v>
      </c>
      <c r="L36" s="16">
        <v>35</v>
      </c>
      <c r="M36" s="50">
        <v>43</v>
      </c>
      <c r="N36" s="18">
        <f t="shared" si="1"/>
        <v>38.833333333333336</v>
      </c>
    </row>
    <row r="37" spans="1:14" s="23" customFormat="1" ht="24.75" customHeight="1">
      <c r="A37" s="19" t="str">
        <f>'Pregnant Women Participating'!A37</f>
        <v>Southeast Region</v>
      </c>
      <c r="B37" s="21">
        <v>96821</v>
      </c>
      <c r="C37" s="20">
        <v>96455</v>
      </c>
      <c r="D37" s="20">
        <v>93868</v>
      </c>
      <c r="E37" s="20">
        <v>94218</v>
      </c>
      <c r="F37" s="20">
        <v>93973</v>
      </c>
      <c r="G37" s="20">
        <v>93802</v>
      </c>
      <c r="H37" s="20">
        <v>93758</v>
      </c>
      <c r="I37" s="20">
        <v>94543</v>
      </c>
      <c r="J37" s="20">
        <v>94596</v>
      </c>
      <c r="K37" s="20">
        <v>95896</v>
      </c>
      <c r="L37" s="20">
        <v>97732</v>
      </c>
      <c r="M37" s="49">
        <v>99427</v>
      </c>
      <c r="N37" s="21">
        <f t="shared" si="1"/>
        <v>95424.08333333333</v>
      </c>
    </row>
    <row r="38" spans="1:14" ht="12" customHeight="1">
      <c r="A38" s="10" t="str">
        <f>'Pregnant Women Participating'!A38</f>
        <v>Illinois</v>
      </c>
      <c r="B38" s="18">
        <v>17134</v>
      </c>
      <c r="C38" s="16">
        <v>17141</v>
      </c>
      <c r="D38" s="16">
        <v>17010</v>
      </c>
      <c r="E38" s="16">
        <v>17035</v>
      </c>
      <c r="F38" s="16">
        <v>16927</v>
      </c>
      <c r="G38" s="16">
        <v>16754</v>
      </c>
      <c r="H38" s="16">
        <v>16522</v>
      </c>
      <c r="I38" s="16">
        <v>16494</v>
      </c>
      <c r="J38" s="16">
        <v>16369</v>
      </c>
      <c r="K38" s="16">
        <v>16436</v>
      </c>
      <c r="L38" s="16">
        <v>16613</v>
      </c>
      <c r="M38" s="50">
        <v>16786</v>
      </c>
      <c r="N38" s="18">
        <f t="shared" si="1"/>
        <v>16768.416666666668</v>
      </c>
    </row>
    <row r="39" spans="1:14" ht="12" customHeight="1">
      <c r="A39" s="10" t="str">
        <f>'Pregnant Women Participating'!A39</f>
        <v>Indiana</v>
      </c>
      <c r="B39" s="18">
        <v>6750</v>
      </c>
      <c r="C39" s="16">
        <v>6708</v>
      </c>
      <c r="D39" s="16">
        <v>6630</v>
      </c>
      <c r="E39" s="16">
        <v>6814</v>
      </c>
      <c r="F39" s="16">
        <v>6678</v>
      </c>
      <c r="G39" s="16">
        <v>6722</v>
      </c>
      <c r="H39" s="16">
        <v>6722</v>
      </c>
      <c r="I39" s="16">
        <v>6914</v>
      </c>
      <c r="J39" s="16">
        <v>7089</v>
      </c>
      <c r="K39" s="16">
        <v>7239</v>
      </c>
      <c r="L39" s="16">
        <v>7443</v>
      </c>
      <c r="M39" s="50">
        <v>7266</v>
      </c>
      <c r="N39" s="18">
        <f t="shared" si="1"/>
        <v>6914.583333333333</v>
      </c>
    </row>
    <row r="40" spans="1:14" ht="12" customHeight="1">
      <c r="A40" s="10" t="str">
        <f>'Pregnant Women Participating'!A40</f>
        <v>Michigan</v>
      </c>
      <c r="B40" s="18">
        <v>10508</v>
      </c>
      <c r="C40" s="16">
        <v>10564</v>
      </c>
      <c r="D40" s="16">
        <v>10379</v>
      </c>
      <c r="E40" s="16">
        <v>10352</v>
      </c>
      <c r="F40" s="16">
        <v>10374</v>
      </c>
      <c r="G40" s="16">
        <v>10494</v>
      </c>
      <c r="H40" s="16">
        <v>10581</v>
      </c>
      <c r="I40" s="16">
        <v>10696</v>
      </c>
      <c r="J40" s="16">
        <v>10754</v>
      </c>
      <c r="K40" s="16">
        <v>10805</v>
      </c>
      <c r="L40" s="16">
        <v>10980</v>
      </c>
      <c r="M40" s="50">
        <v>11042</v>
      </c>
      <c r="N40" s="18">
        <f t="shared" si="1"/>
        <v>10627.416666666666</v>
      </c>
    </row>
    <row r="41" spans="1:14" ht="12" customHeight="1">
      <c r="A41" s="10" t="str">
        <f>'Pregnant Women Participating'!A41</f>
        <v>Minnesota</v>
      </c>
      <c r="B41" s="18">
        <v>9780</v>
      </c>
      <c r="C41" s="16">
        <v>9733</v>
      </c>
      <c r="D41" s="16">
        <v>9633</v>
      </c>
      <c r="E41" s="16">
        <v>9751</v>
      </c>
      <c r="F41" s="16">
        <v>9593</v>
      </c>
      <c r="G41" s="16">
        <v>9538</v>
      </c>
      <c r="H41" s="16">
        <v>9560</v>
      </c>
      <c r="I41" s="16">
        <v>9545</v>
      </c>
      <c r="J41" s="16">
        <v>9601</v>
      </c>
      <c r="K41" s="16">
        <v>9546</v>
      </c>
      <c r="L41" s="16">
        <v>9668</v>
      </c>
      <c r="M41" s="50">
        <v>9753</v>
      </c>
      <c r="N41" s="18">
        <f t="shared" si="1"/>
        <v>9641.75</v>
      </c>
    </row>
    <row r="42" spans="1:14" ht="12" customHeight="1">
      <c r="A42" s="10" t="str">
        <f>'Pregnant Women Participating'!A42</f>
        <v>Ohio</v>
      </c>
      <c r="B42" s="18">
        <v>12569</v>
      </c>
      <c r="C42" s="16">
        <v>12575</v>
      </c>
      <c r="D42" s="16">
        <v>12351</v>
      </c>
      <c r="E42" s="16">
        <v>12443</v>
      </c>
      <c r="F42" s="16">
        <v>12321</v>
      </c>
      <c r="G42" s="16">
        <v>12204</v>
      </c>
      <c r="H42" s="16">
        <v>12310</v>
      </c>
      <c r="I42" s="16">
        <v>12271</v>
      </c>
      <c r="J42" s="16">
        <v>12182</v>
      </c>
      <c r="K42" s="16">
        <v>12166</v>
      </c>
      <c r="L42" s="16">
        <v>12229</v>
      </c>
      <c r="M42" s="50">
        <v>12305</v>
      </c>
      <c r="N42" s="18">
        <f t="shared" si="1"/>
        <v>12327.166666666666</v>
      </c>
    </row>
    <row r="43" spans="1:14" ht="12" customHeight="1">
      <c r="A43" s="10" t="str">
        <f>'Pregnant Women Participating'!A43</f>
        <v>Wisconsin</v>
      </c>
      <c r="B43" s="18">
        <v>6120</v>
      </c>
      <c r="C43" s="16">
        <v>5998</v>
      </c>
      <c r="D43" s="16">
        <v>5852</v>
      </c>
      <c r="E43" s="16">
        <v>5989</v>
      </c>
      <c r="F43" s="16">
        <v>5897</v>
      </c>
      <c r="G43" s="16">
        <v>5783</v>
      </c>
      <c r="H43" s="16">
        <v>5761</v>
      </c>
      <c r="I43" s="16">
        <v>5683</v>
      </c>
      <c r="J43" s="16">
        <v>5631</v>
      </c>
      <c r="K43" s="16">
        <v>5710</v>
      </c>
      <c r="L43" s="16">
        <v>5821</v>
      </c>
      <c r="M43" s="50">
        <v>5768</v>
      </c>
      <c r="N43" s="18">
        <f t="shared" si="1"/>
        <v>5834.416666666667</v>
      </c>
    </row>
    <row r="44" spans="1:14" s="23" customFormat="1" ht="24.75" customHeight="1">
      <c r="A44" s="19" t="str">
        <f>'Pregnant Women Participating'!A44</f>
        <v>Midwest Region</v>
      </c>
      <c r="B44" s="21">
        <v>62861</v>
      </c>
      <c r="C44" s="20">
        <v>62719</v>
      </c>
      <c r="D44" s="20">
        <v>61855</v>
      </c>
      <c r="E44" s="20">
        <v>62384</v>
      </c>
      <c r="F44" s="20">
        <v>61790</v>
      </c>
      <c r="G44" s="20">
        <v>61495</v>
      </c>
      <c r="H44" s="20">
        <v>61456</v>
      </c>
      <c r="I44" s="20">
        <v>61603</v>
      </c>
      <c r="J44" s="20">
        <v>61626</v>
      </c>
      <c r="K44" s="20">
        <v>61902</v>
      </c>
      <c r="L44" s="20">
        <v>62754</v>
      </c>
      <c r="M44" s="49">
        <v>62920</v>
      </c>
      <c r="N44" s="21">
        <f t="shared" si="1"/>
        <v>62113.75</v>
      </c>
    </row>
    <row r="45" spans="1:14" ht="12" customHeight="1">
      <c r="A45" s="10" t="str">
        <f>'Pregnant Women Participating'!A45</f>
        <v>Arkansas</v>
      </c>
      <c r="B45" s="18">
        <v>2770</v>
      </c>
      <c r="C45" s="16">
        <v>2700</v>
      </c>
      <c r="D45" s="16">
        <v>2637</v>
      </c>
      <c r="E45" s="16">
        <v>2735</v>
      </c>
      <c r="F45" s="16">
        <v>2723</v>
      </c>
      <c r="G45" s="16">
        <v>2809</v>
      </c>
      <c r="H45" s="16">
        <v>2839</v>
      </c>
      <c r="I45" s="16">
        <v>2852</v>
      </c>
      <c r="J45" s="16">
        <v>2859</v>
      </c>
      <c r="K45" s="16">
        <v>2826</v>
      </c>
      <c r="L45" s="16">
        <v>2773</v>
      </c>
      <c r="M45" s="50">
        <v>2764</v>
      </c>
      <c r="N45" s="18">
        <f t="shared" si="1"/>
        <v>2773.9166666666665</v>
      </c>
    </row>
    <row r="46" spans="1:14" ht="12" customHeight="1">
      <c r="A46" s="10" t="str">
        <f>'Pregnant Women Participating'!A46</f>
        <v>Louisiana</v>
      </c>
      <c r="B46" s="18">
        <v>3178</v>
      </c>
      <c r="C46" s="16">
        <v>3289</v>
      </c>
      <c r="D46" s="16">
        <v>3251</v>
      </c>
      <c r="E46" s="16">
        <v>3198</v>
      </c>
      <c r="F46" s="16">
        <v>3240</v>
      </c>
      <c r="G46" s="16">
        <v>3191</v>
      </c>
      <c r="H46" s="16">
        <v>3161</v>
      </c>
      <c r="I46" s="16">
        <v>3105</v>
      </c>
      <c r="J46" s="16">
        <v>3088</v>
      </c>
      <c r="K46" s="16">
        <v>3112</v>
      </c>
      <c r="L46" s="16">
        <v>3170</v>
      </c>
      <c r="M46" s="50">
        <v>3303</v>
      </c>
      <c r="N46" s="18">
        <f t="shared" si="1"/>
        <v>3190.5</v>
      </c>
    </row>
    <row r="47" spans="1:14" ht="12" customHeight="1">
      <c r="A47" s="10" t="str">
        <f>'Pregnant Women Participating'!A47</f>
        <v>New Mexico</v>
      </c>
      <c r="B47" s="18">
        <v>4764</v>
      </c>
      <c r="C47" s="16">
        <v>4819</v>
      </c>
      <c r="D47" s="16">
        <v>4791</v>
      </c>
      <c r="E47" s="16">
        <v>4992</v>
      </c>
      <c r="F47" s="16">
        <v>4793</v>
      </c>
      <c r="G47" s="16">
        <v>4743</v>
      </c>
      <c r="H47" s="16">
        <v>4738</v>
      </c>
      <c r="I47" s="16">
        <v>4755</v>
      </c>
      <c r="J47" s="16">
        <v>4693</v>
      </c>
      <c r="K47" s="16">
        <v>4782</v>
      </c>
      <c r="L47" s="16">
        <v>4830</v>
      </c>
      <c r="M47" s="50">
        <v>4784</v>
      </c>
      <c r="N47" s="18">
        <f t="shared" si="1"/>
        <v>4790.333333333333</v>
      </c>
    </row>
    <row r="48" spans="1:14" ht="12" customHeight="1">
      <c r="A48" s="10" t="str">
        <f>'Pregnant Women Participating'!A48</f>
        <v>Oklahoma</v>
      </c>
      <c r="B48" s="18">
        <v>4630</v>
      </c>
      <c r="C48" s="16">
        <v>4603</v>
      </c>
      <c r="D48" s="16">
        <v>4511</v>
      </c>
      <c r="E48" s="16">
        <v>4546</v>
      </c>
      <c r="F48" s="16">
        <v>4402</v>
      </c>
      <c r="G48" s="16">
        <v>4432</v>
      </c>
      <c r="H48" s="16">
        <v>4395</v>
      </c>
      <c r="I48" s="16">
        <v>4352</v>
      </c>
      <c r="J48" s="16">
        <v>4319</v>
      </c>
      <c r="K48" s="16">
        <v>4319</v>
      </c>
      <c r="L48" s="16">
        <v>4346</v>
      </c>
      <c r="M48" s="50">
        <v>4436</v>
      </c>
      <c r="N48" s="18">
        <f t="shared" si="1"/>
        <v>4440.916666666667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104816</v>
      </c>
      <c r="C50" s="16">
        <v>105809</v>
      </c>
      <c r="D50" s="16">
        <v>105415</v>
      </c>
      <c r="E50" s="16">
        <v>105763</v>
      </c>
      <c r="F50" s="16">
        <v>105780</v>
      </c>
      <c r="G50" s="16">
        <v>105426</v>
      </c>
      <c r="H50" s="16">
        <v>105370</v>
      </c>
      <c r="I50" s="16">
        <v>104916</v>
      </c>
      <c r="J50" s="16">
        <v>104661</v>
      </c>
      <c r="K50" s="16">
        <v>104405</v>
      </c>
      <c r="L50" s="16">
        <v>104025</v>
      </c>
      <c r="M50" s="50">
        <v>103797</v>
      </c>
      <c r="N50" s="18">
        <f t="shared" si="1"/>
        <v>105015.25</v>
      </c>
    </row>
    <row r="51" spans="1:14" ht="12" customHeight="1">
      <c r="A51" s="10" t="str">
        <f>'Pregnant Women Participating'!A51</f>
        <v>Acoma, Canoncito &amp; Laguna, NM</v>
      </c>
      <c r="B51" s="18">
        <v>49</v>
      </c>
      <c r="C51" s="16">
        <v>50</v>
      </c>
      <c r="D51" s="16">
        <v>52</v>
      </c>
      <c r="E51" s="16">
        <v>50</v>
      </c>
      <c r="F51" s="16">
        <v>50</v>
      </c>
      <c r="G51" s="16">
        <v>52</v>
      </c>
      <c r="H51" s="16">
        <v>54</v>
      </c>
      <c r="I51" s="16">
        <v>52</v>
      </c>
      <c r="J51" s="16">
        <v>46</v>
      </c>
      <c r="K51" s="16">
        <v>50</v>
      </c>
      <c r="L51" s="16">
        <v>56</v>
      </c>
      <c r="M51" s="50">
        <v>56</v>
      </c>
      <c r="N51" s="18">
        <f t="shared" si="1"/>
        <v>51.416666666666664</v>
      </c>
    </row>
    <row r="52" spans="1:14" ht="12" customHeight="1">
      <c r="A52" s="10" t="str">
        <f>'Pregnant Women Participating'!A52</f>
        <v>Eight Northern Pueblos, NM</v>
      </c>
      <c r="B52" s="18">
        <v>15</v>
      </c>
      <c r="C52" s="16">
        <v>11</v>
      </c>
      <c r="D52" s="16">
        <v>12</v>
      </c>
      <c r="E52" s="16">
        <v>12</v>
      </c>
      <c r="F52" s="16">
        <v>13</v>
      </c>
      <c r="G52" s="16">
        <v>14</v>
      </c>
      <c r="H52" s="16">
        <v>11</v>
      </c>
      <c r="I52" s="16">
        <v>11</v>
      </c>
      <c r="J52" s="16">
        <v>12</v>
      </c>
      <c r="K52" s="16">
        <v>11</v>
      </c>
      <c r="L52" s="16">
        <v>13</v>
      </c>
      <c r="M52" s="50">
        <v>12</v>
      </c>
      <c r="N52" s="18">
        <f t="shared" si="1"/>
        <v>12.25</v>
      </c>
    </row>
    <row r="53" spans="1:14" ht="12" customHeight="1">
      <c r="A53" s="10" t="str">
        <f>'Pregnant Women Participating'!A53</f>
        <v>Five Sandoval Pueblos, NM</v>
      </c>
      <c r="B53" s="18">
        <v>22</v>
      </c>
      <c r="C53" s="16">
        <v>19</v>
      </c>
      <c r="D53" s="16">
        <v>21</v>
      </c>
      <c r="E53" s="16">
        <v>22</v>
      </c>
      <c r="F53" s="16">
        <v>23</v>
      </c>
      <c r="G53" s="16">
        <v>25</v>
      </c>
      <c r="H53" s="16">
        <v>29</v>
      </c>
      <c r="I53" s="16">
        <v>23</v>
      </c>
      <c r="J53" s="16">
        <v>23</v>
      </c>
      <c r="K53" s="16">
        <v>23</v>
      </c>
      <c r="L53" s="16">
        <v>27</v>
      </c>
      <c r="M53" s="50">
        <v>22</v>
      </c>
      <c r="N53" s="18">
        <f t="shared" si="1"/>
        <v>23.25</v>
      </c>
    </row>
    <row r="54" spans="1:14" ht="12" customHeight="1">
      <c r="A54" s="10" t="str">
        <f>'Pregnant Women Participating'!A54</f>
        <v>Isleta Pueblo, NM</v>
      </c>
      <c r="B54" s="18">
        <v>58</v>
      </c>
      <c r="C54" s="16">
        <v>56</v>
      </c>
      <c r="D54" s="16">
        <v>62</v>
      </c>
      <c r="E54" s="16">
        <v>76</v>
      </c>
      <c r="F54" s="16">
        <v>79</v>
      </c>
      <c r="G54" s="16">
        <v>81</v>
      </c>
      <c r="H54" s="16">
        <v>86</v>
      </c>
      <c r="I54" s="16">
        <v>88</v>
      </c>
      <c r="J54" s="16">
        <v>91</v>
      </c>
      <c r="K54" s="16">
        <v>93</v>
      </c>
      <c r="L54" s="16">
        <v>82</v>
      </c>
      <c r="M54" s="50">
        <v>89</v>
      </c>
      <c r="N54" s="18">
        <f t="shared" si="1"/>
        <v>78.41666666666667</v>
      </c>
    </row>
    <row r="55" spans="1:14" ht="12" customHeight="1">
      <c r="A55" s="10" t="str">
        <f>'Pregnant Women Participating'!A55</f>
        <v>San Felipe Pueblo, NM</v>
      </c>
      <c r="B55" s="18">
        <v>23</v>
      </c>
      <c r="C55" s="16">
        <v>25</v>
      </c>
      <c r="D55" s="16">
        <v>25</v>
      </c>
      <c r="E55" s="16">
        <v>31</v>
      </c>
      <c r="F55" s="16">
        <v>32</v>
      </c>
      <c r="G55" s="16">
        <v>30</v>
      </c>
      <c r="H55" s="16">
        <v>31</v>
      </c>
      <c r="I55" s="16">
        <v>30</v>
      </c>
      <c r="J55" s="16">
        <v>28</v>
      </c>
      <c r="K55" s="16">
        <v>31</v>
      </c>
      <c r="L55" s="16">
        <v>29</v>
      </c>
      <c r="M55" s="50">
        <v>24</v>
      </c>
      <c r="N55" s="18">
        <f t="shared" si="1"/>
        <v>28.25</v>
      </c>
    </row>
    <row r="56" spans="1:14" ht="12" customHeight="1">
      <c r="A56" s="10" t="str">
        <f>'Pregnant Women Participating'!A56</f>
        <v>Santo Domingo Tribe, NM</v>
      </c>
      <c r="B56" s="18">
        <v>18</v>
      </c>
      <c r="C56" s="16">
        <v>18</v>
      </c>
      <c r="D56" s="16">
        <v>24</v>
      </c>
      <c r="E56" s="16">
        <v>22</v>
      </c>
      <c r="F56" s="16">
        <v>18</v>
      </c>
      <c r="G56" s="16">
        <v>21</v>
      </c>
      <c r="H56" s="16">
        <v>24</v>
      </c>
      <c r="I56" s="16">
        <v>21</v>
      </c>
      <c r="J56" s="16">
        <v>19</v>
      </c>
      <c r="K56" s="16">
        <v>22</v>
      </c>
      <c r="L56" s="16">
        <v>17</v>
      </c>
      <c r="M56" s="50">
        <v>15</v>
      </c>
      <c r="N56" s="18">
        <f t="shared" si="1"/>
        <v>19.916666666666668</v>
      </c>
    </row>
    <row r="57" spans="1:14" ht="12" customHeight="1">
      <c r="A57" s="10" t="str">
        <f>'Pregnant Women Participating'!A57</f>
        <v>Zuni Pueblo, NM</v>
      </c>
      <c r="B57" s="18">
        <v>85</v>
      </c>
      <c r="C57" s="16">
        <v>72</v>
      </c>
      <c r="D57" s="16">
        <v>80</v>
      </c>
      <c r="E57" s="16">
        <v>76</v>
      </c>
      <c r="F57" s="16">
        <v>78</v>
      </c>
      <c r="G57" s="16">
        <v>75</v>
      </c>
      <c r="H57" s="16">
        <v>75</v>
      </c>
      <c r="I57" s="16">
        <v>70</v>
      </c>
      <c r="J57" s="16">
        <v>66</v>
      </c>
      <c r="K57" s="16">
        <v>66</v>
      </c>
      <c r="L57" s="16">
        <v>64</v>
      </c>
      <c r="M57" s="50">
        <v>74</v>
      </c>
      <c r="N57" s="18">
        <f t="shared" si="1"/>
        <v>73.41666666666667</v>
      </c>
    </row>
    <row r="58" spans="1:14" ht="12" customHeight="1">
      <c r="A58" s="10" t="str">
        <f>'Pregnant Women Participating'!A58</f>
        <v>Cherokee Nation, OK</v>
      </c>
      <c r="B58" s="18">
        <v>195</v>
      </c>
      <c r="C58" s="16">
        <v>208</v>
      </c>
      <c r="D58" s="16">
        <v>188</v>
      </c>
      <c r="E58" s="16">
        <v>196</v>
      </c>
      <c r="F58" s="16">
        <v>193</v>
      </c>
      <c r="G58" s="16">
        <v>183</v>
      </c>
      <c r="H58" s="16">
        <v>193</v>
      </c>
      <c r="I58" s="16">
        <v>209</v>
      </c>
      <c r="J58" s="16">
        <v>203</v>
      </c>
      <c r="K58" s="16">
        <v>227</v>
      </c>
      <c r="L58" s="16">
        <v>221</v>
      </c>
      <c r="M58" s="50">
        <v>217</v>
      </c>
      <c r="N58" s="18">
        <f t="shared" si="1"/>
        <v>202.75</v>
      </c>
    </row>
    <row r="59" spans="1:14" ht="12" customHeight="1">
      <c r="A59" s="10" t="str">
        <f>'Pregnant Women Participating'!A59</f>
        <v>Chickasaw Nation, OK</v>
      </c>
      <c r="B59" s="18">
        <v>182</v>
      </c>
      <c r="C59" s="16">
        <v>171</v>
      </c>
      <c r="D59" s="16">
        <v>187</v>
      </c>
      <c r="E59" s="16">
        <v>191</v>
      </c>
      <c r="F59" s="16">
        <v>180</v>
      </c>
      <c r="G59" s="16">
        <v>169</v>
      </c>
      <c r="H59" s="16">
        <v>169</v>
      </c>
      <c r="I59" s="16">
        <v>167</v>
      </c>
      <c r="J59" s="16">
        <v>168</v>
      </c>
      <c r="K59" s="16">
        <v>168</v>
      </c>
      <c r="L59" s="16">
        <v>193</v>
      </c>
      <c r="M59" s="50">
        <v>193</v>
      </c>
      <c r="N59" s="18">
        <f t="shared" si="1"/>
        <v>178.16666666666666</v>
      </c>
    </row>
    <row r="60" spans="1:14" ht="12" customHeight="1">
      <c r="A60" s="10" t="str">
        <f>'Pregnant Women Participating'!A60</f>
        <v>Choctaw Nation, OK</v>
      </c>
      <c r="B60" s="18">
        <v>136</v>
      </c>
      <c r="C60" s="16">
        <v>139</v>
      </c>
      <c r="D60" s="16">
        <v>123</v>
      </c>
      <c r="E60" s="16">
        <v>120</v>
      </c>
      <c r="F60" s="16">
        <v>123</v>
      </c>
      <c r="G60" s="16">
        <v>113</v>
      </c>
      <c r="H60" s="16">
        <v>117</v>
      </c>
      <c r="I60" s="16">
        <v>116</v>
      </c>
      <c r="J60" s="16">
        <v>114</v>
      </c>
      <c r="K60" s="16">
        <v>117</v>
      </c>
      <c r="L60" s="16">
        <v>113</v>
      </c>
      <c r="M60" s="50">
        <v>113</v>
      </c>
      <c r="N60" s="18">
        <f t="shared" si="1"/>
        <v>120.33333333333333</v>
      </c>
    </row>
    <row r="61" spans="1:14" ht="12" customHeight="1">
      <c r="A61" s="10" t="str">
        <f>'Pregnant Women Participating'!A61</f>
        <v>Citizen Potawatomi Nation, OK</v>
      </c>
      <c r="B61" s="18">
        <v>43</v>
      </c>
      <c r="C61" s="16">
        <v>37</v>
      </c>
      <c r="D61" s="16">
        <v>42</v>
      </c>
      <c r="E61" s="16">
        <v>43</v>
      </c>
      <c r="F61" s="16">
        <v>46</v>
      </c>
      <c r="G61" s="16">
        <v>38</v>
      </c>
      <c r="H61" s="16">
        <v>45</v>
      </c>
      <c r="I61" s="16">
        <v>47</v>
      </c>
      <c r="J61" s="16">
        <v>43</v>
      </c>
      <c r="K61" s="16">
        <v>43</v>
      </c>
      <c r="L61" s="16">
        <v>42</v>
      </c>
      <c r="M61" s="50">
        <v>56</v>
      </c>
      <c r="N61" s="18">
        <f t="shared" si="1"/>
        <v>43.75</v>
      </c>
    </row>
    <row r="62" spans="1:14" ht="12" customHeight="1">
      <c r="A62" s="10" t="str">
        <f>'Pregnant Women Participating'!A62</f>
        <v>Inter-Tribal Council, OK</v>
      </c>
      <c r="B62" s="18">
        <v>34</v>
      </c>
      <c r="C62" s="16">
        <v>35</v>
      </c>
      <c r="D62" s="16">
        <v>33</v>
      </c>
      <c r="E62" s="16">
        <v>34</v>
      </c>
      <c r="F62" s="16">
        <v>39</v>
      </c>
      <c r="G62" s="16">
        <v>30</v>
      </c>
      <c r="H62" s="16">
        <v>28</v>
      </c>
      <c r="I62" s="16">
        <v>33</v>
      </c>
      <c r="J62" s="16">
        <v>41</v>
      </c>
      <c r="K62" s="16">
        <v>37</v>
      </c>
      <c r="L62" s="16">
        <v>32</v>
      </c>
      <c r="M62" s="50">
        <v>37</v>
      </c>
      <c r="N62" s="18">
        <f t="shared" si="1"/>
        <v>34.416666666666664</v>
      </c>
    </row>
    <row r="63" spans="1:14" ht="12" customHeight="1">
      <c r="A63" s="10" t="str">
        <f>'Pregnant Women Participating'!A63</f>
        <v>Muscogee Creek Nation, OK</v>
      </c>
      <c r="B63" s="18">
        <v>82</v>
      </c>
      <c r="C63" s="16">
        <v>78</v>
      </c>
      <c r="D63" s="16">
        <v>87</v>
      </c>
      <c r="E63" s="16">
        <v>86</v>
      </c>
      <c r="F63" s="16">
        <v>84</v>
      </c>
      <c r="G63" s="16">
        <v>79</v>
      </c>
      <c r="H63" s="16">
        <v>88</v>
      </c>
      <c r="I63" s="16">
        <v>94</v>
      </c>
      <c r="J63" s="16">
        <v>93</v>
      </c>
      <c r="K63" s="16">
        <v>94</v>
      </c>
      <c r="L63" s="16">
        <v>88</v>
      </c>
      <c r="M63" s="50">
        <v>97</v>
      </c>
      <c r="N63" s="18">
        <f t="shared" si="1"/>
        <v>87.5</v>
      </c>
    </row>
    <row r="64" spans="1:14" ht="12" customHeight="1">
      <c r="A64" s="10" t="str">
        <f>'Pregnant Women Participating'!A64</f>
        <v>Osage Tribal Council, OK</v>
      </c>
      <c r="B64" s="18">
        <v>95</v>
      </c>
      <c r="C64" s="16">
        <v>120</v>
      </c>
      <c r="D64" s="16">
        <v>112</v>
      </c>
      <c r="E64" s="16">
        <v>113</v>
      </c>
      <c r="F64" s="16">
        <v>115</v>
      </c>
      <c r="G64" s="16">
        <v>115</v>
      </c>
      <c r="H64" s="16">
        <v>100</v>
      </c>
      <c r="I64" s="16">
        <v>91</v>
      </c>
      <c r="J64" s="16">
        <v>81</v>
      </c>
      <c r="K64" s="16">
        <v>87</v>
      </c>
      <c r="L64" s="16">
        <v>87</v>
      </c>
      <c r="M64" s="50">
        <v>86</v>
      </c>
      <c r="N64" s="18">
        <f t="shared" si="1"/>
        <v>100.16666666666667</v>
      </c>
    </row>
    <row r="65" spans="1:14" ht="12" customHeight="1">
      <c r="A65" s="10" t="str">
        <f>'Pregnant Women Participating'!A65</f>
        <v>Otoe-Missouria Tribe, OK</v>
      </c>
      <c r="B65" s="18">
        <v>24</v>
      </c>
      <c r="C65" s="16">
        <v>23</v>
      </c>
      <c r="D65" s="16">
        <v>23</v>
      </c>
      <c r="E65" s="16">
        <v>19</v>
      </c>
      <c r="F65" s="16">
        <v>24</v>
      </c>
      <c r="G65" s="16">
        <v>21</v>
      </c>
      <c r="H65" s="16">
        <v>26</v>
      </c>
      <c r="I65" s="16">
        <v>24</v>
      </c>
      <c r="J65" s="16">
        <v>22</v>
      </c>
      <c r="K65" s="16">
        <v>19</v>
      </c>
      <c r="L65" s="16">
        <v>20</v>
      </c>
      <c r="M65" s="50">
        <v>17</v>
      </c>
      <c r="N65" s="18">
        <f t="shared" si="1"/>
        <v>21.833333333333332</v>
      </c>
    </row>
    <row r="66" spans="1:14" ht="12" customHeight="1">
      <c r="A66" s="10" t="str">
        <f>'Pregnant Women Participating'!A66</f>
        <v>Wichita, Caddo &amp; Delaware (WCD), OK</v>
      </c>
      <c r="B66" s="18">
        <v>170</v>
      </c>
      <c r="C66" s="16">
        <v>166</v>
      </c>
      <c r="D66" s="16">
        <v>154</v>
      </c>
      <c r="E66" s="16">
        <v>173</v>
      </c>
      <c r="F66" s="16">
        <v>170</v>
      </c>
      <c r="G66" s="16">
        <v>170</v>
      </c>
      <c r="H66" s="16">
        <v>172</v>
      </c>
      <c r="I66" s="16">
        <v>177</v>
      </c>
      <c r="J66" s="16">
        <v>169</v>
      </c>
      <c r="K66" s="16">
        <v>169</v>
      </c>
      <c r="L66" s="16">
        <v>171</v>
      </c>
      <c r="M66" s="50">
        <v>169</v>
      </c>
      <c r="N66" s="18">
        <f t="shared" si="1"/>
        <v>169.16666666666666</v>
      </c>
    </row>
    <row r="67" spans="1:14" s="23" customFormat="1" ht="24.75" customHeight="1">
      <c r="A67" s="19" t="str">
        <f>'Pregnant Women Participating'!A67</f>
        <v>Southwest Region</v>
      </c>
      <c r="B67" s="21">
        <v>121389</v>
      </c>
      <c r="C67" s="20">
        <v>122448</v>
      </c>
      <c r="D67" s="20">
        <v>121830</v>
      </c>
      <c r="E67" s="20">
        <v>122498</v>
      </c>
      <c r="F67" s="20">
        <v>122205</v>
      </c>
      <c r="G67" s="20">
        <v>121817</v>
      </c>
      <c r="H67" s="20">
        <v>121751</v>
      </c>
      <c r="I67" s="20">
        <v>121233</v>
      </c>
      <c r="J67" s="20">
        <v>120839</v>
      </c>
      <c r="K67" s="20">
        <v>120701</v>
      </c>
      <c r="L67" s="20">
        <v>120399</v>
      </c>
      <c r="M67" s="49">
        <v>120361</v>
      </c>
      <c r="N67" s="21">
        <f t="shared" si="1"/>
        <v>121455.91666666667</v>
      </c>
    </row>
    <row r="68" spans="1:14" ht="12" customHeight="1">
      <c r="A68" s="10" t="str">
        <f>'Pregnant Women Participating'!A68</f>
        <v>Colorado</v>
      </c>
      <c r="B68" s="18">
        <v>6692</v>
      </c>
      <c r="C68" s="16">
        <v>6701</v>
      </c>
      <c r="D68" s="16">
        <v>6527</v>
      </c>
      <c r="E68" s="16">
        <v>6531</v>
      </c>
      <c r="F68" s="16">
        <v>6470</v>
      </c>
      <c r="G68" s="16">
        <v>6563</v>
      </c>
      <c r="H68" s="16">
        <v>6446</v>
      </c>
      <c r="I68" s="16">
        <v>6461</v>
      </c>
      <c r="J68" s="16">
        <v>6457</v>
      </c>
      <c r="K68" s="16">
        <v>6448</v>
      </c>
      <c r="L68" s="16">
        <v>6612</v>
      </c>
      <c r="M68" s="50">
        <v>6587</v>
      </c>
      <c r="N68" s="18">
        <f t="shared" si="1"/>
        <v>6541.25</v>
      </c>
    </row>
    <row r="69" spans="1:14" ht="12" customHeight="1">
      <c r="A69" s="10" t="str">
        <f>'Pregnant Women Participating'!A69</f>
        <v>Iowa</v>
      </c>
      <c r="B69" s="18">
        <v>3267</v>
      </c>
      <c r="C69" s="16">
        <v>3235</v>
      </c>
      <c r="D69" s="16">
        <v>3159</v>
      </c>
      <c r="E69" s="16">
        <v>3294</v>
      </c>
      <c r="F69" s="16">
        <v>3277</v>
      </c>
      <c r="G69" s="16">
        <v>3297</v>
      </c>
      <c r="H69" s="16">
        <v>3295</v>
      </c>
      <c r="I69" s="16">
        <v>3317</v>
      </c>
      <c r="J69" s="16">
        <v>3284</v>
      </c>
      <c r="K69" s="16">
        <v>3356</v>
      </c>
      <c r="L69" s="16">
        <v>3387</v>
      </c>
      <c r="M69" s="50">
        <v>3389</v>
      </c>
      <c r="N69" s="18">
        <f t="shared" si="1"/>
        <v>3296.4166666666665</v>
      </c>
    </row>
    <row r="70" spans="1:14" ht="12" customHeight="1">
      <c r="A70" s="10" t="str">
        <f>'Pregnant Women Participating'!A70</f>
        <v>Kansas</v>
      </c>
      <c r="B70" s="18">
        <v>4053</v>
      </c>
      <c r="C70" s="16">
        <v>3939</v>
      </c>
      <c r="D70" s="16">
        <v>3953</v>
      </c>
      <c r="E70" s="16">
        <v>3937</v>
      </c>
      <c r="F70" s="16">
        <v>3681</v>
      </c>
      <c r="G70" s="16">
        <v>3750</v>
      </c>
      <c r="H70" s="16">
        <v>3753</v>
      </c>
      <c r="I70" s="16">
        <v>3755</v>
      </c>
      <c r="J70" s="16">
        <v>3683</v>
      </c>
      <c r="K70" s="16">
        <v>3670</v>
      </c>
      <c r="L70" s="16">
        <v>3698</v>
      </c>
      <c r="M70" s="50">
        <v>3674</v>
      </c>
      <c r="N70" s="18">
        <f t="shared" si="1"/>
        <v>3795.5</v>
      </c>
    </row>
    <row r="71" spans="1:14" ht="12" customHeight="1">
      <c r="A71" s="10" t="str">
        <f>'Pregnant Women Participating'!A71</f>
        <v>Missouri</v>
      </c>
      <c r="B71" s="18">
        <v>7330</v>
      </c>
      <c r="C71" s="16">
        <v>7251</v>
      </c>
      <c r="D71" s="16">
        <v>7206</v>
      </c>
      <c r="E71" s="16">
        <v>7391</v>
      </c>
      <c r="F71" s="16">
        <v>7077</v>
      </c>
      <c r="G71" s="16">
        <v>7155</v>
      </c>
      <c r="H71" s="16">
        <v>7116</v>
      </c>
      <c r="I71" s="16">
        <v>7090</v>
      </c>
      <c r="J71" s="16">
        <v>7057</v>
      </c>
      <c r="K71" s="16">
        <v>7190</v>
      </c>
      <c r="L71" s="16">
        <v>7419</v>
      </c>
      <c r="M71" s="50">
        <v>7347</v>
      </c>
      <c r="N71" s="18">
        <f t="shared" si="1"/>
        <v>7219.083333333333</v>
      </c>
    </row>
    <row r="72" spans="1:14" ht="12" customHeight="1">
      <c r="A72" s="10" t="str">
        <f>'Pregnant Women Participating'!A72</f>
        <v>Montana</v>
      </c>
      <c r="B72" s="18">
        <v>1433</v>
      </c>
      <c r="C72" s="16">
        <v>1438</v>
      </c>
      <c r="D72" s="16">
        <v>1410</v>
      </c>
      <c r="E72" s="16">
        <v>1440</v>
      </c>
      <c r="F72" s="16">
        <v>1403</v>
      </c>
      <c r="G72" s="16">
        <v>1369</v>
      </c>
      <c r="H72" s="16">
        <v>1414</v>
      </c>
      <c r="I72" s="16">
        <v>1406</v>
      </c>
      <c r="J72" s="16">
        <v>1413</v>
      </c>
      <c r="K72" s="16">
        <v>1423</v>
      </c>
      <c r="L72" s="16">
        <v>1488</v>
      </c>
      <c r="M72" s="50">
        <v>1489</v>
      </c>
      <c r="N72" s="18">
        <f t="shared" si="1"/>
        <v>1427.1666666666667</v>
      </c>
    </row>
    <row r="73" spans="1:14" ht="12" customHeight="1">
      <c r="A73" s="10" t="str">
        <f>'Pregnant Women Participating'!A73</f>
        <v>Nebraska</v>
      </c>
      <c r="B73" s="18">
        <v>2292</v>
      </c>
      <c r="C73" s="16">
        <v>2345</v>
      </c>
      <c r="D73" s="16">
        <v>2241</v>
      </c>
      <c r="E73" s="16">
        <v>2410</v>
      </c>
      <c r="F73" s="16">
        <v>2332</v>
      </c>
      <c r="G73" s="16">
        <v>2332</v>
      </c>
      <c r="H73" s="16">
        <v>2393</v>
      </c>
      <c r="I73" s="16">
        <v>2448</v>
      </c>
      <c r="J73" s="16">
        <v>2407</v>
      </c>
      <c r="K73" s="16">
        <v>2448</v>
      </c>
      <c r="L73" s="16">
        <v>2494</v>
      </c>
      <c r="M73" s="50">
        <v>2435</v>
      </c>
      <c r="N73" s="18">
        <f t="shared" si="1"/>
        <v>2381.4166666666665</v>
      </c>
    </row>
    <row r="74" spans="1:14" ht="12" customHeight="1">
      <c r="A74" s="10" t="str">
        <f>'Pregnant Women Participating'!A74</f>
        <v>North Dakota</v>
      </c>
      <c r="B74" s="18">
        <v>739</v>
      </c>
      <c r="C74" s="16">
        <v>728</v>
      </c>
      <c r="D74" s="16">
        <v>684</v>
      </c>
      <c r="E74" s="16">
        <v>688</v>
      </c>
      <c r="F74" s="16">
        <v>695</v>
      </c>
      <c r="G74" s="16">
        <v>659</v>
      </c>
      <c r="H74" s="16">
        <v>703</v>
      </c>
      <c r="I74" s="16">
        <v>716</v>
      </c>
      <c r="J74" s="16">
        <v>678</v>
      </c>
      <c r="K74" s="16">
        <v>707</v>
      </c>
      <c r="L74" s="16">
        <v>715</v>
      </c>
      <c r="M74" s="50">
        <v>736</v>
      </c>
      <c r="N74" s="18">
        <f t="shared" si="1"/>
        <v>704</v>
      </c>
    </row>
    <row r="75" spans="1:14" ht="12" customHeight="1">
      <c r="A75" s="10" t="str">
        <f>'Pregnant Women Participating'!A75</f>
        <v>South Dakota</v>
      </c>
      <c r="B75" s="18">
        <v>1126</v>
      </c>
      <c r="C75" s="16">
        <v>1080</v>
      </c>
      <c r="D75" s="16">
        <v>1065</v>
      </c>
      <c r="E75" s="16">
        <v>1093</v>
      </c>
      <c r="F75" s="16">
        <v>1064</v>
      </c>
      <c r="G75" s="16">
        <v>1029</v>
      </c>
      <c r="H75" s="16">
        <v>1024</v>
      </c>
      <c r="I75" s="16">
        <v>1008</v>
      </c>
      <c r="J75" s="16">
        <v>1015</v>
      </c>
      <c r="K75" s="16">
        <v>1069</v>
      </c>
      <c r="L75" s="16">
        <v>1031</v>
      </c>
      <c r="M75" s="50">
        <v>993</v>
      </c>
      <c r="N75" s="18">
        <f t="shared" si="1"/>
        <v>1049.75</v>
      </c>
    </row>
    <row r="76" spans="1:14" ht="12" customHeight="1">
      <c r="A76" s="10" t="str">
        <f>'Pregnant Women Participating'!A76</f>
        <v>Utah</v>
      </c>
      <c r="B76" s="18">
        <v>6176</v>
      </c>
      <c r="C76" s="16">
        <v>6261</v>
      </c>
      <c r="D76" s="16">
        <v>6167</v>
      </c>
      <c r="E76" s="16">
        <v>6172</v>
      </c>
      <c r="F76" s="16">
        <v>6101</v>
      </c>
      <c r="G76" s="16">
        <v>6117</v>
      </c>
      <c r="H76" s="16">
        <v>6085</v>
      </c>
      <c r="I76" s="16">
        <v>6094</v>
      </c>
      <c r="J76" s="16">
        <v>5972</v>
      </c>
      <c r="K76" s="16">
        <v>5961</v>
      </c>
      <c r="L76" s="16">
        <v>5927</v>
      </c>
      <c r="M76" s="50">
        <v>5958</v>
      </c>
      <c r="N76" s="18">
        <f t="shared" si="1"/>
        <v>6082.583333333333</v>
      </c>
    </row>
    <row r="77" spans="1:14" ht="12" customHeight="1">
      <c r="A77" s="10" t="str">
        <f>'Pregnant Women Participating'!A77</f>
        <v>Wyoming</v>
      </c>
      <c r="B77" s="18">
        <v>746</v>
      </c>
      <c r="C77" s="16">
        <v>651</v>
      </c>
      <c r="D77" s="16">
        <v>673</v>
      </c>
      <c r="E77" s="16">
        <v>708</v>
      </c>
      <c r="F77" s="16">
        <v>722</v>
      </c>
      <c r="G77" s="16">
        <v>752</v>
      </c>
      <c r="H77" s="16">
        <v>736</v>
      </c>
      <c r="I77" s="16">
        <v>770</v>
      </c>
      <c r="J77" s="16">
        <v>767</v>
      </c>
      <c r="K77" s="16">
        <v>772</v>
      </c>
      <c r="L77" s="16">
        <v>787</v>
      </c>
      <c r="M77" s="50">
        <v>782</v>
      </c>
      <c r="N77" s="18">
        <f t="shared" si="1"/>
        <v>738.8333333333334</v>
      </c>
    </row>
    <row r="78" spans="1:14" ht="12" customHeight="1">
      <c r="A78" s="10" t="str">
        <f>'Pregnant Women Participating'!A78</f>
        <v>Ute Mountain Ute Tribe, CO</v>
      </c>
      <c r="B78" s="18">
        <v>14</v>
      </c>
      <c r="C78" s="16">
        <v>14</v>
      </c>
      <c r="D78" s="16">
        <v>12</v>
      </c>
      <c r="E78" s="16">
        <v>13</v>
      </c>
      <c r="F78" s="16">
        <v>13</v>
      </c>
      <c r="G78" s="16">
        <v>15</v>
      </c>
      <c r="H78" s="16">
        <v>15</v>
      </c>
      <c r="I78" s="16">
        <v>14</v>
      </c>
      <c r="J78" s="16">
        <v>14</v>
      </c>
      <c r="K78" s="16">
        <v>13</v>
      </c>
      <c r="L78" s="16">
        <v>12</v>
      </c>
      <c r="M78" s="50">
        <v>10</v>
      </c>
      <c r="N78" s="18">
        <f t="shared" si="1"/>
        <v>13.25</v>
      </c>
    </row>
    <row r="79" spans="1:14" ht="12" customHeight="1">
      <c r="A79" s="10" t="str">
        <f>'Pregnant Women Participating'!A79</f>
        <v>Omaha Sioux, NE</v>
      </c>
      <c r="B79" s="18">
        <v>2</v>
      </c>
      <c r="C79" s="16">
        <v>1</v>
      </c>
      <c r="D79" s="16">
        <v>2</v>
      </c>
      <c r="E79" s="16">
        <v>1</v>
      </c>
      <c r="F79" s="16">
        <v>2</v>
      </c>
      <c r="G79" s="16">
        <v>0</v>
      </c>
      <c r="H79" s="16">
        <v>1</v>
      </c>
      <c r="I79" s="16">
        <v>2</v>
      </c>
      <c r="J79" s="16">
        <v>2</v>
      </c>
      <c r="K79" s="16">
        <v>1</v>
      </c>
      <c r="L79" s="16">
        <v>0</v>
      </c>
      <c r="M79" s="50">
        <v>2</v>
      </c>
      <c r="N79" s="18">
        <f t="shared" si="1"/>
        <v>1.3333333333333333</v>
      </c>
    </row>
    <row r="80" spans="1:14" ht="12" customHeight="1">
      <c r="A80" s="10" t="str">
        <f>'Pregnant Women Participating'!A80</f>
        <v>Santee Sioux, NE</v>
      </c>
      <c r="B80" s="18">
        <v>2</v>
      </c>
      <c r="C80" s="16">
        <v>2</v>
      </c>
      <c r="D80" s="16">
        <v>2</v>
      </c>
      <c r="E80" s="16">
        <v>0</v>
      </c>
      <c r="F80" s="16">
        <v>1</v>
      </c>
      <c r="G80" s="16">
        <v>2</v>
      </c>
      <c r="H80" s="16">
        <v>3</v>
      </c>
      <c r="I80" s="16">
        <v>2</v>
      </c>
      <c r="J80" s="16">
        <v>2</v>
      </c>
      <c r="K80" s="16">
        <v>3</v>
      </c>
      <c r="L80" s="16">
        <v>1</v>
      </c>
      <c r="M80" s="50">
        <v>1</v>
      </c>
      <c r="N80" s="18">
        <f t="shared" si="1"/>
        <v>1.75</v>
      </c>
    </row>
    <row r="81" spans="1:14" ht="12" customHeight="1">
      <c r="A81" s="10" t="str">
        <f>'Pregnant Women Participating'!A81</f>
        <v>Winnebago Tribe, NE</v>
      </c>
      <c r="B81" s="18">
        <v>4</v>
      </c>
      <c r="C81" s="16">
        <v>5</v>
      </c>
      <c r="D81" s="16">
        <v>6</v>
      </c>
      <c r="E81" s="16">
        <v>6</v>
      </c>
      <c r="F81" s="16">
        <v>5</v>
      </c>
      <c r="G81" s="16">
        <v>4</v>
      </c>
      <c r="H81" s="16">
        <v>3</v>
      </c>
      <c r="I81" s="16">
        <v>2</v>
      </c>
      <c r="J81" s="16">
        <v>2</v>
      </c>
      <c r="K81" s="16">
        <v>6</v>
      </c>
      <c r="L81" s="16">
        <v>8</v>
      </c>
      <c r="M81" s="50">
        <v>8</v>
      </c>
      <c r="N81" s="18">
        <f t="shared" si="1"/>
        <v>4.916666666666667</v>
      </c>
    </row>
    <row r="82" spans="1:14" ht="12" customHeight="1">
      <c r="A82" s="10" t="str">
        <f>'Pregnant Women Participating'!A82</f>
        <v>Standing Rock Sioux Tribe, ND</v>
      </c>
      <c r="B82" s="18">
        <v>18</v>
      </c>
      <c r="C82" s="16">
        <v>16</v>
      </c>
      <c r="D82" s="16">
        <v>16</v>
      </c>
      <c r="E82" s="16">
        <v>14</v>
      </c>
      <c r="F82" s="16">
        <v>12</v>
      </c>
      <c r="G82" s="16">
        <v>14</v>
      </c>
      <c r="H82" s="16">
        <v>17</v>
      </c>
      <c r="I82" s="16">
        <v>13</v>
      </c>
      <c r="J82" s="16">
        <v>13</v>
      </c>
      <c r="K82" s="16">
        <v>9</v>
      </c>
      <c r="L82" s="16">
        <v>12</v>
      </c>
      <c r="M82" s="50">
        <v>12</v>
      </c>
      <c r="N82" s="18">
        <f t="shared" si="1"/>
        <v>13.833333333333334</v>
      </c>
    </row>
    <row r="83" spans="1:14" ht="12" customHeight="1">
      <c r="A83" s="10" t="str">
        <f>'Pregnant Women Participating'!A83</f>
        <v>Three Affiliated Tribes, ND</v>
      </c>
      <c r="B83" s="18">
        <v>8</v>
      </c>
      <c r="C83" s="16">
        <v>8</v>
      </c>
      <c r="D83" s="16">
        <v>7</v>
      </c>
      <c r="E83" s="16">
        <v>7</v>
      </c>
      <c r="F83" s="16">
        <v>4</v>
      </c>
      <c r="G83" s="16">
        <v>6</v>
      </c>
      <c r="H83" s="16">
        <v>4</v>
      </c>
      <c r="I83" s="16">
        <v>6</v>
      </c>
      <c r="J83" s="16">
        <v>6</v>
      </c>
      <c r="K83" s="16">
        <v>6</v>
      </c>
      <c r="L83" s="16">
        <v>5</v>
      </c>
      <c r="M83" s="50">
        <v>6</v>
      </c>
      <c r="N83" s="18">
        <f t="shared" si="1"/>
        <v>6.083333333333333</v>
      </c>
    </row>
    <row r="84" spans="1:14" ht="12" customHeight="1">
      <c r="A84" s="10" t="str">
        <f>'Pregnant Women Participating'!A84</f>
        <v>Cheyenne River Sioux, SD</v>
      </c>
      <c r="B84" s="18">
        <v>25</v>
      </c>
      <c r="C84" s="16">
        <v>21</v>
      </c>
      <c r="D84" s="16">
        <v>17</v>
      </c>
      <c r="E84" s="16">
        <v>15</v>
      </c>
      <c r="F84" s="16">
        <v>19</v>
      </c>
      <c r="G84" s="16">
        <v>15</v>
      </c>
      <c r="H84" s="16">
        <v>17</v>
      </c>
      <c r="I84" s="16">
        <v>20</v>
      </c>
      <c r="J84" s="16">
        <v>22</v>
      </c>
      <c r="K84" s="16">
        <v>21</v>
      </c>
      <c r="L84" s="16">
        <v>15</v>
      </c>
      <c r="M84" s="50">
        <v>18</v>
      </c>
      <c r="N84" s="18">
        <f t="shared" si="1"/>
        <v>18.75</v>
      </c>
    </row>
    <row r="85" spans="1:14" ht="12" customHeight="1">
      <c r="A85" s="10" t="str">
        <f>'Pregnant Women Participating'!A85</f>
        <v>Rosebud Sioux, SD</v>
      </c>
      <c r="B85" s="18">
        <v>80</v>
      </c>
      <c r="C85" s="16">
        <v>82</v>
      </c>
      <c r="D85" s="16">
        <v>71</v>
      </c>
      <c r="E85" s="16">
        <v>80</v>
      </c>
      <c r="F85" s="16">
        <v>77</v>
      </c>
      <c r="G85" s="16">
        <v>82</v>
      </c>
      <c r="H85" s="16">
        <v>80</v>
      </c>
      <c r="I85" s="16">
        <v>81</v>
      </c>
      <c r="J85" s="16">
        <v>74</v>
      </c>
      <c r="K85" s="16">
        <v>79</v>
      </c>
      <c r="L85" s="16">
        <v>82</v>
      </c>
      <c r="M85" s="50">
        <v>77</v>
      </c>
      <c r="N85" s="18">
        <f t="shared" si="1"/>
        <v>78.75</v>
      </c>
    </row>
    <row r="86" spans="1:14" ht="12" customHeight="1">
      <c r="A86" s="10" t="str">
        <f>'Pregnant Women Participating'!A86</f>
        <v>Northern Arapahoe, WY</v>
      </c>
      <c r="B86" s="18">
        <v>32</v>
      </c>
      <c r="C86" s="16">
        <v>23</v>
      </c>
      <c r="D86" s="16">
        <v>25</v>
      </c>
      <c r="E86" s="16">
        <v>19</v>
      </c>
      <c r="F86" s="16">
        <v>17</v>
      </c>
      <c r="G86" s="16">
        <v>17</v>
      </c>
      <c r="H86" s="16">
        <v>19</v>
      </c>
      <c r="I86" s="16">
        <v>15</v>
      </c>
      <c r="J86" s="16">
        <v>21</v>
      </c>
      <c r="K86" s="16">
        <v>18</v>
      </c>
      <c r="L86" s="16">
        <v>23</v>
      </c>
      <c r="M86" s="50">
        <v>24</v>
      </c>
      <c r="N86" s="18">
        <f t="shared" si="1"/>
        <v>21.083333333333332</v>
      </c>
    </row>
    <row r="87" spans="1:14" ht="12" customHeight="1">
      <c r="A87" s="10" t="str">
        <f>'Pregnant Women Participating'!A87</f>
        <v>Shoshone Tribe, WY</v>
      </c>
      <c r="B87" s="18">
        <v>9</v>
      </c>
      <c r="C87" s="16">
        <v>9</v>
      </c>
      <c r="D87" s="16">
        <v>9</v>
      </c>
      <c r="E87" s="16">
        <v>11</v>
      </c>
      <c r="F87" s="16">
        <v>15</v>
      </c>
      <c r="G87" s="16">
        <v>15</v>
      </c>
      <c r="H87" s="16">
        <v>15</v>
      </c>
      <c r="I87" s="16">
        <v>15</v>
      </c>
      <c r="J87" s="16">
        <v>15</v>
      </c>
      <c r="K87" s="16">
        <v>11</v>
      </c>
      <c r="L87" s="16">
        <v>12</v>
      </c>
      <c r="M87" s="50">
        <v>13</v>
      </c>
      <c r="N87" s="18">
        <f t="shared" si="1"/>
        <v>12.416666666666666</v>
      </c>
    </row>
    <row r="88" spans="1:14" s="23" customFormat="1" ht="24.75" customHeight="1">
      <c r="A88" s="19" t="str">
        <f>'Pregnant Women Participating'!A88</f>
        <v>Mountain Plains</v>
      </c>
      <c r="B88" s="21">
        <v>34048</v>
      </c>
      <c r="C88" s="20">
        <v>33810</v>
      </c>
      <c r="D88" s="20">
        <v>33252</v>
      </c>
      <c r="E88" s="20">
        <v>33830</v>
      </c>
      <c r="F88" s="20">
        <v>32987</v>
      </c>
      <c r="G88" s="20">
        <v>33193</v>
      </c>
      <c r="H88" s="20">
        <v>33139</v>
      </c>
      <c r="I88" s="20">
        <v>33235</v>
      </c>
      <c r="J88" s="20">
        <v>32904</v>
      </c>
      <c r="K88" s="20">
        <v>33211</v>
      </c>
      <c r="L88" s="20">
        <v>33728</v>
      </c>
      <c r="M88" s="49">
        <v>33561</v>
      </c>
      <c r="N88" s="21">
        <f t="shared" si="1"/>
        <v>33408.166666666664</v>
      </c>
    </row>
    <row r="89" spans="1:14" ht="12" customHeight="1">
      <c r="A89" s="11" t="str">
        <f>'Pregnant Women Participating'!A89</f>
        <v>Alaska</v>
      </c>
      <c r="B89" s="18">
        <v>2216</v>
      </c>
      <c r="C89" s="16">
        <v>2212</v>
      </c>
      <c r="D89" s="16">
        <v>2105</v>
      </c>
      <c r="E89" s="16">
        <v>2091</v>
      </c>
      <c r="F89" s="16">
        <v>2102</v>
      </c>
      <c r="G89" s="16">
        <v>2120</v>
      </c>
      <c r="H89" s="16">
        <v>2110</v>
      </c>
      <c r="I89" s="16">
        <v>2115</v>
      </c>
      <c r="J89" s="16">
        <v>2047</v>
      </c>
      <c r="K89" s="16">
        <v>2046</v>
      </c>
      <c r="L89" s="16">
        <v>1787</v>
      </c>
      <c r="M89" s="50">
        <v>2055</v>
      </c>
      <c r="N89" s="18">
        <f t="shared" si="1"/>
        <v>2083.8333333333335</v>
      </c>
    </row>
    <row r="90" spans="1:14" ht="12" customHeight="1">
      <c r="A90" s="11" t="str">
        <f>'Pregnant Women Participating'!A90</f>
        <v>American Samoa</v>
      </c>
      <c r="B90" s="18">
        <v>652</v>
      </c>
      <c r="C90" s="16">
        <v>652</v>
      </c>
      <c r="D90" s="16">
        <v>642</v>
      </c>
      <c r="E90" s="16">
        <v>678</v>
      </c>
      <c r="F90" s="16">
        <v>679</v>
      </c>
      <c r="G90" s="16">
        <v>691</v>
      </c>
      <c r="H90" s="16">
        <v>685</v>
      </c>
      <c r="I90" s="16">
        <v>691</v>
      </c>
      <c r="J90" s="16">
        <v>672</v>
      </c>
      <c r="K90" s="16">
        <v>668</v>
      </c>
      <c r="L90" s="16">
        <v>648</v>
      </c>
      <c r="M90" s="50">
        <v>655</v>
      </c>
      <c r="N90" s="18">
        <f t="shared" si="1"/>
        <v>667.75</v>
      </c>
    </row>
    <row r="91" spans="1:14" ht="12" customHeight="1">
      <c r="A91" s="11" t="str">
        <f>'Pregnant Women Participating'!A91</f>
        <v>Arizona</v>
      </c>
      <c r="B91" s="18">
        <v>12216</v>
      </c>
      <c r="C91" s="16">
        <v>11726</v>
      </c>
      <c r="D91" s="16">
        <v>11447</v>
      </c>
      <c r="E91" s="16">
        <v>11736</v>
      </c>
      <c r="F91" s="16">
        <v>11296</v>
      </c>
      <c r="G91" s="16">
        <v>11257</v>
      </c>
      <c r="H91" s="16">
        <v>11284</v>
      </c>
      <c r="I91" s="16">
        <v>11318</v>
      </c>
      <c r="J91" s="16">
        <v>11164</v>
      </c>
      <c r="K91" s="16">
        <v>11397</v>
      </c>
      <c r="L91" s="16">
        <v>11428</v>
      </c>
      <c r="M91" s="50">
        <v>11553</v>
      </c>
      <c r="N91" s="18">
        <f t="shared" si="1"/>
        <v>11485.166666666666</v>
      </c>
    </row>
    <row r="92" spans="1:14" ht="12" customHeight="1">
      <c r="A92" s="11" t="str">
        <f>'Pregnant Women Participating'!A92</f>
        <v>California</v>
      </c>
      <c r="B92" s="18">
        <v>114327</v>
      </c>
      <c r="C92" s="16">
        <v>113266</v>
      </c>
      <c r="D92" s="16">
        <v>110170</v>
      </c>
      <c r="E92" s="16">
        <v>113399</v>
      </c>
      <c r="F92" s="16">
        <v>112047</v>
      </c>
      <c r="G92" s="16">
        <v>111432</v>
      </c>
      <c r="H92" s="16">
        <v>111953</v>
      </c>
      <c r="I92" s="16">
        <v>111417</v>
      </c>
      <c r="J92" s="16">
        <v>109227</v>
      </c>
      <c r="K92" s="16">
        <v>110931</v>
      </c>
      <c r="L92" s="16">
        <v>111681</v>
      </c>
      <c r="M92" s="50">
        <v>110416</v>
      </c>
      <c r="N92" s="18">
        <f t="shared" si="1"/>
        <v>111688.83333333333</v>
      </c>
    </row>
    <row r="93" spans="1:14" ht="12" customHeight="1">
      <c r="A93" s="11" t="str">
        <f>'Pregnant Women Participating'!A93</f>
        <v>Guam</v>
      </c>
      <c r="B93" s="18">
        <v>566</v>
      </c>
      <c r="C93" s="16">
        <v>525</v>
      </c>
      <c r="D93" s="16">
        <v>523</v>
      </c>
      <c r="E93" s="16">
        <v>530</v>
      </c>
      <c r="F93" s="16">
        <v>494</v>
      </c>
      <c r="G93" s="16">
        <v>493</v>
      </c>
      <c r="H93" s="16">
        <v>493</v>
      </c>
      <c r="I93" s="16">
        <v>484</v>
      </c>
      <c r="J93" s="16">
        <v>484</v>
      </c>
      <c r="K93" s="16">
        <v>483</v>
      </c>
      <c r="L93" s="16">
        <v>466</v>
      </c>
      <c r="M93" s="50">
        <v>473</v>
      </c>
      <c r="N93" s="18">
        <f t="shared" si="1"/>
        <v>501.1666666666667</v>
      </c>
    </row>
    <row r="94" spans="1:14" ht="12" customHeight="1">
      <c r="A94" s="11" t="str">
        <f>'Pregnant Women Participating'!A94</f>
        <v>Hawaii</v>
      </c>
      <c r="B94" s="18">
        <v>3461</v>
      </c>
      <c r="C94" s="16">
        <v>3399</v>
      </c>
      <c r="D94" s="16">
        <v>3275</v>
      </c>
      <c r="E94" s="16">
        <v>3374</v>
      </c>
      <c r="F94" s="16">
        <v>3296</v>
      </c>
      <c r="G94" s="16">
        <v>3329</v>
      </c>
      <c r="H94" s="16">
        <v>3373</v>
      </c>
      <c r="I94" s="16">
        <v>3435</v>
      </c>
      <c r="J94" s="16">
        <v>3350</v>
      </c>
      <c r="K94" s="16">
        <v>3387</v>
      </c>
      <c r="L94" s="16">
        <v>3436</v>
      </c>
      <c r="M94" s="50">
        <v>3402</v>
      </c>
      <c r="N94" s="18">
        <f t="shared" si="1"/>
        <v>3376.4166666666665</v>
      </c>
    </row>
    <row r="95" spans="1:14" ht="12" customHeight="1">
      <c r="A95" s="11" t="str">
        <f>'Pregnant Women Participating'!A95</f>
        <v>Idaho</v>
      </c>
      <c r="B95" s="18">
        <v>3655</v>
      </c>
      <c r="C95" s="16">
        <v>3639</v>
      </c>
      <c r="D95" s="16">
        <v>3528</v>
      </c>
      <c r="E95" s="16">
        <v>3582</v>
      </c>
      <c r="F95" s="16">
        <v>3534</v>
      </c>
      <c r="G95" s="16">
        <v>3549</v>
      </c>
      <c r="H95" s="16">
        <v>3671</v>
      </c>
      <c r="I95" s="16">
        <v>3600</v>
      </c>
      <c r="J95" s="16">
        <v>3589</v>
      </c>
      <c r="K95" s="16">
        <v>3555</v>
      </c>
      <c r="L95" s="16">
        <v>3603</v>
      </c>
      <c r="M95" s="50">
        <v>3586</v>
      </c>
      <c r="N95" s="18">
        <f t="shared" si="1"/>
        <v>3590.9166666666665</v>
      </c>
    </row>
    <row r="96" spans="1:14" ht="12" customHeight="1">
      <c r="A96" s="11" t="str">
        <f>'Pregnant Women Participating'!A96</f>
        <v>Nevada</v>
      </c>
      <c r="B96" s="18">
        <v>4819</v>
      </c>
      <c r="C96" s="16">
        <v>4791</v>
      </c>
      <c r="D96" s="16">
        <v>4760</v>
      </c>
      <c r="E96" s="16">
        <v>4774</v>
      </c>
      <c r="F96" s="16">
        <v>4706</v>
      </c>
      <c r="G96" s="16">
        <v>4725</v>
      </c>
      <c r="H96" s="16">
        <v>4692</v>
      </c>
      <c r="I96" s="16">
        <v>4940</v>
      </c>
      <c r="J96" s="16">
        <v>4597</v>
      </c>
      <c r="K96" s="16">
        <v>4847</v>
      </c>
      <c r="L96" s="16">
        <v>4848</v>
      </c>
      <c r="M96" s="50">
        <v>4802</v>
      </c>
      <c r="N96" s="18">
        <f t="shared" si="1"/>
        <v>4775.083333333333</v>
      </c>
    </row>
    <row r="97" spans="1:14" ht="12" customHeight="1">
      <c r="A97" s="11" t="str">
        <f>'Pregnant Women Participating'!A97</f>
        <v>Oregon</v>
      </c>
      <c r="B97" s="18">
        <v>9364</v>
      </c>
      <c r="C97" s="16">
        <v>9227</v>
      </c>
      <c r="D97" s="16">
        <v>9057</v>
      </c>
      <c r="E97" s="16">
        <v>9154</v>
      </c>
      <c r="F97" s="16">
        <v>8976</v>
      </c>
      <c r="G97" s="16">
        <v>9035</v>
      </c>
      <c r="H97" s="16">
        <v>9090</v>
      </c>
      <c r="I97" s="16">
        <v>9164</v>
      </c>
      <c r="J97" s="16">
        <v>9003</v>
      </c>
      <c r="K97" s="16">
        <v>9035</v>
      </c>
      <c r="L97" s="16">
        <v>9104</v>
      </c>
      <c r="M97" s="50">
        <v>9100</v>
      </c>
      <c r="N97" s="18">
        <f t="shared" si="1"/>
        <v>9109.083333333334</v>
      </c>
    </row>
    <row r="98" spans="1:14" ht="12" customHeight="1">
      <c r="A98" s="11" t="str">
        <f>'Pregnant Women Participating'!A98</f>
        <v>Washington</v>
      </c>
      <c r="B98" s="18">
        <v>12798</v>
      </c>
      <c r="C98" s="16">
        <v>12830</v>
      </c>
      <c r="D98" s="16">
        <v>12823</v>
      </c>
      <c r="E98" s="16">
        <v>12797</v>
      </c>
      <c r="F98" s="16">
        <v>12770</v>
      </c>
      <c r="G98" s="16">
        <v>12766</v>
      </c>
      <c r="H98" s="16">
        <v>12761</v>
      </c>
      <c r="I98" s="16">
        <v>12957</v>
      </c>
      <c r="J98" s="16">
        <v>12762</v>
      </c>
      <c r="K98" s="16">
        <v>12943</v>
      </c>
      <c r="L98" s="16">
        <v>12936</v>
      </c>
      <c r="M98" s="50">
        <v>12914</v>
      </c>
      <c r="N98" s="18">
        <f t="shared" si="1"/>
        <v>12838.083333333334</v>
      </c>
    </row>
    <row r="99" spans="1:14" ht="12" customHeight="1">
      <c r="A99" s="11" t="str">
        <f>'Pregnant Women Participating'!A99</f>
        <v>Northern Marianas</v>
      </c>
      <c r="B99" s="18">
        <v>241</v>
      </c>
      <c r="C99" s="16">
        <v>243</v>
      </c>
      <c r="D99" s="16">
        <v>240</v>
      </c>
      <c r="E99" s="16">
        <v>244</v>
      </c>
      <c r="F99" s="16">
        <v>230</v>
      </c>
      <c r="G99" s="16">
        <v>213</v>
      </c>
      <c r="H99" s="16">
        <v>213</v>
      </c>
      <c r="I99" s="16">
        <v>216</v>
      </c>
      <c r="J99" s="16">
        <v>214</v>
      </c>
      <c r="K99" s="16">
        <v>229</v>
      </c>
      <c r="L99" s="16">
        <v>233</v>
      </c>
      <c r="M99" s="50">
        <v>229</v>
      </c>
      <c r="N99" s="18">
        <f t="shared" si="1"/>
        <v>228.75</v>
      </c>
    </row>
    <row r="100" spans="1:14" ht="12" customHeight="1">
      <c r="A100" s="11" t="str">
        <f>'Pregnant Women Participating'!A100</f>
        <v>Inter-Tribal Council, AZ</v>
      </c>
      <c r="B100" s="18">
        <v>460</v>
      </c>
      <c r="C100" s="16">
        <v>481</v>
      </c>
      <c r="D100" s="16">
        <v>456</v>
      </c>
      <c r="E100" s="16">
        <v>477</v>
      </c>
      <c r="F100" s="16">
        <v>424</v>
      </c>
      <c r="G100" s="16">
        <v>430</v>
      </c>
      <c r="H100" s="16">
        <v>439</v>
      </c>
      <c r="I100" s="16">
        <v>440</v>
      </c>
      <c r="J100" s="16">
        <v>434</v>
      </c>
      <c r="K100" s="16">
        <v>447</v>
      </c>
      <c r="L100" s="16">
        <v>458</v>
      </c>
      <c r="M100" s="50">
        <v>413</v>
      </c>
      <c r="N100" s="18">
        <f t="shared" si="1"/>
        <v>446.5833333333333</v>
      </c>
    </row>
    <row r="101" spans="1:14" ht="12" customHeight="1">
      <c r="A101" s="11" t="str">
        <f>'Pregnant Women Participating'!A101</f>
        <v>Navajo Nation, AZ</v>
      </c>
      <c r="B101" s="18">
        <v>882</v>
      </c>
      <c r="C101" s="16">
        <v>853</v>
      </c>
      <c r="D101" s="16">
        <v>872</v>
      </c>
      <c r="E101" s="16">
        <v>902</v>
      </c>
      <c r="F101" s="16">
        <v>856</v>
      </c>
      <c r="G101" s="16">
        <v>906</v>
      </c>
      <c r="H101" s="16">
        <v>892</v>
      </c>
      <c r="I101" s="16">
        <v>926</v>
      </c>
      <c r="J101" s="16">
        <v>901</v>
      </c>
      <c r="K101" s="16">
        <v>924</v>
      </c>
      <c r="L101" s="16">
        <v>900</v>
      </c>
      <c r="M101" s="50">
        <v>847</v>
      </c>
      <c r="N101" s="18">
        <f t="shared" si="1"/>
        <v>888.4166666666666</v>
      </c>
    </row>
    <row r="102" spans="1:14" ht="12" customHeight="1">
      <c r="A102" s="11" t="str">
        <f>'Pregnant Women Participating'!A102</f>
        <v>Inter-Tribal Council, NV</v>
      </c>
      <c r="B102" s="18">
        <v>74</v>
      </c>
      <c r="C102" s="16">
        <v>64</v>
      </c>
      <c r="D102" s="16">
        <v>63</v>
      </c>
      <c r="E102" s="16">
        <v>62</v>
      </c>
      <c r="F102" s="16">
        <v>71</v>
      </c>
      <c r="G102" s="16">
        <v>76</v>
      </c>
      <c r="H102" s="16">
        <v>80</v>
      </c>
      <c r="I102" s="16">
        <v>74</v>
      </c>
      <c r="J102" s="16">
        <v>68</v>
      </c>
      <c r="K102" s="16">
        <v>72</v>
      </c>
      <c r="L102" s="16">
        <v>83</v>
      </c>
      <c r="M102" s="50">
        <v>80</v>
      </c>
      <c r="N102" s="18">
        <f t="shared" si="1"/>
        <v>72.25</v>
      </c>
    </row>
    <row r="103" spans="1:14" s="23" customFormat="1" ht="24.75" customHeight="1">
      <c r="A103" s="19" t="str">
        <f>'Pregnant Women Participating'!A103</f>
        <v>Western Region</v>
      </c>
      <c r="B103" s="56">
        <v>165731</v>
      </c>
      <c r="C103" s="57">
        <v>163908</v>
      </c>
      <c r="D103" s="57">
        <v>159961</v>
      </c>
      <c r="E103" s="57">
        <v>163800</v>
      </c>
      <c r="F103" s="57">
        <v>161481</v>
      </c>
      <c r="G103" s="57">
        <v>161022</v>
      </c>
      <c r="H103" s="57">
        <v>161736</v>
      </c>
      <c r="I103" s="57">
        <v>161777</v>
      </c>
      <c r="J103" s="57">
        <v>158512</v>
      </c>
      <c r="K103" s="57">
        <v>160964</v>
      </c>
      <c r="L103" s="57">
        <v>161611</v>
      </c>
      <c r="M103" s="58">
        <v>160525</v>
      </c>
      <c r="N103" s="21">
        <f t="shared" si="1"/>
        <v>161752.33333333334</v>
      </c>
    </row>
    <row r="104" spans="1:14" s="31" customFormat="1" ht="16.5" customHeight="1" thickBot="1">
      <c r="A104" s="28" t="str">
        <f>'Pregnant Women Participating'!A104</f>
        <v>TOTAL</v>
      </c>
      <c r="B104" s="29">
        <v>603453</v>
      </c>
      <c r="C104" s="30">
        <v>601932</v>
      </c>
      <c r="D104" s="30">
        <v>591690</v>
      </c>
      <c r="E104" s="30">
        <v>599613</v>
      </c>
      <c r="F104" s="30">
        <v>594283</v>
      </c>
      <c r="G104" s="30">
        <v>592456</v>
      </c>
      <c r="H104" s="30">
        <v>593410</v>
      </c>
      <c r="I104" s="30">
        <v>593837</v>
      </c>
      <c r="J104" s="30">
        <v>588956</v>
      </c>
      <c r="K104" s="30">
        <v>592543</v>
      </c>
      <c r="L104" s="30">
        <v>595799</v>
      </c>
      <c r="M104" s="51">
        <v>595851</v>
      </c>
      <c r="N104" s="29">
        <f t="shared" si="1"/>
        <v>595318.5833333334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3090</v>
      </c>
      <c r="C6" s="16">
        <v>3149</v>
      </c>
      <c r="D6" s="16">
        <v>3044</v>
      </c>
      <c r="E6" s="16">
        <v>3168</v>
      </c>
      <c r="F6" s="16">
        <v>2906</v>
      </c>
      <c r="G6" s="16">
        <v>2856</v>
      </c>
      <c r="H6" s="16">
        <v>2908</v>
      </c>
      <c r="I6" s="16">
        <v>2977</v>
      </c>
      <c r="J6" s="16">
        <v>2875</v>
      </c>
      <c r="K6" s="16">
        <v>2875</v>
      </c>
      <c r="L6" s="16">
        <v>2840</v>
      </c>
      <c r="M6" s="50">
        <v>2880</v>
      </c>
      <c r="N6" s="18">
        <f aca="true" t="shared" si="0" ref="N6:N15">IF(SUM(B6:M6)&gt;0,AVERAGE(B6:M6)," ")</f>
        <v>2964</v>
      </c>
    </row>
    <row r="7" spans="1:14" s="7" customFormat="1" ht="12" customHeight="1">
      <c r="A7" s="10" t="str">
        <f>'Pregnant Women Participating'!A7</f>
        <v>Maine</v>
      </c>
      <c r="B7" s="18">
        <v>2094</v>
      </c>
      <c r="C7" s="16">
        <v>1766</v>
      </c>
      <c r="D7" s="16">
        <v>1728</v>
      </c>
      <c r="E7" s="16">
        <v>1781</v>
      </c>
      <c r="F7" s="16">
        <v>1746</v>
      </c>
      <c r="G7" s="16">
        <v>1719</v>
      </c>
      <c r="H7" s="16">
        <v>1670</v>
      </c>
      <c r="I7" s="16">
        <v>1637</v>
      </c>
      <c r="J7" s="16">
        <v>1587</v>
      </c>
      <c r="K7" s="16">
        <v>1542</v>
      </c>
      <c r="L7" s="16">
        <v>1482</v>
      </c>
      <c r="M7" s="50">
        <v>1501</v>
      </c>
      <c r="N7" s="18">
        <f t="shared" si="0"/>
        <v>1687.75</v>
      </c>
    </row>
    <row r="8" spans="1:14" s="7" customFormat="1" ht="12" customHeight="1">
      <c r="A8" s="10" t="str">
        <f>'Pregnant Women Participating'!A8</f>
        <v>Massachusetts</v>
      </c>
      <c r="B8" s="18">
        <v>7468</v>
      </c>
      <c r="C8" s="16">
        <v>7534</v>
      </c>
      <c r="D8" s="16">
        <v>7430</v>
      </c>
      <c r="E8" s="16">
        <v>7594</v>
      </c>
      <c r="F8" s="16">
        <v>7434</v>
      </c>
      <c r="G8" s="16">
        <v>7171</v>
      </c>
      <c r="H8" s="16">
        <v>7171</v>
      </c>
      <c r="I8" s="16">
        <v>6990</v>
      </c>
      <c r="J8" s="16">
        <v>6778</v>
      </c>
      <c r="K8" s="16">
        <v>6702</v>
      </c>
      <c r="L8" s="16">
        <v>6762</v>
      </c>
      <c r="M8" s="50">
        <v>6825</v>
      </c>
      <c r="N8" s="18">
        <f t="shared" si="0"/>
        <v>7154.916666666667</v>
      </c>
    </row>
    <row r="9" spans="1:14" s="7" customFormat="1" ht="12" customHeight="1">
      <c r="A9" s="10" t="str">
        <f>'Pregnant Women Participating'!A9</f>
        <v>New Hampshire</v>
      </c>
      <c r="B9" s="18">
        <v>1241</v>
      </c>
      <c r="C9" s="16">
        <v>1280</v>
      </c>
      <c r="D9" s="16">
        <v>1282</v>
      </c>
      <c r="E9" s="16">
        <v>1322</v>
      </c>
      <c r="F9" s="16">
        <v>1232</v>
      </c>
      <c r="G9" s="16">
        <v>1180</v>
      </c>
      <c r="H9" s="16">
        <v>1168</v>
      </c>
      <c r="I9" s="16">
        <v>1172</v>
      </c>
      <c r="J9" s="16">
        <v>1135</v>
      </c>
      <c r="K9" s="16">
        <v>1199</v>
      </c>
      <c r="L9" s="16">
        <v>1201</v>
      </c>
      <c r="M9" s="50">
        <v>1235</v>
      </c>
      <c r="N9" s="18">
        <f t="shared" si="0"/>
        <v>1220.5833333333333</v>
      </c>
    </row>
    <row r="10" spans="1:14" s="7" customFormat="1" ht="12" customHeight="1">
      <c r="A10" s="10" t="str">
        <f>'Pregnant Women Participating'!A10</f>
        <v>New York</v>
      </c>
      <c r="B10" s="18">
        <v>25671</v>
      </c>
      <c r="C10" s="16">
        <v>26239</v>
      </c>
      <c r="D10" s="16">
        <v>25911</v>
      </c>
      <c r="E10" s="16">
        <v>26795</v>
      </c>
      <c r="F10" s="16">
        <v>26109</v>
      </c>
      <c r="G10" s="16">
        <v>25412</v>
      </c>
      <c r="H10" s="16">
        <v>24888</v>
      </c>
      <c r="I10" s="16">
        <v>24567</v>
      </c>
      <c r="J10" s="16">
        <v>24110</v>
      </c>
      <c r="K10" s="16">
        <v>23636</v>
      </c>
      <c r="L10" s="16">
        <v>23804</v>
      </c>
      <c r="M10" s="50">
        <v>24241</v>
      </c>
      <c r="N10" s="18">
        <f t="shared" si="0"/>
        <v>25115.25</v>
      </c>
    </row>
    <row r="11" spans="1:14" s="7" customFormat="1" ht="12" customHeight="1">
      <c r="A11" s="10" t="str">
        <f>'Pregnant Women Participating'!A11</f>
        <v>Rhode Island</v>
      </c>
      <c r="B11" s="18">
        <v>1907</v>
      </c>
      <c r="C11" s="16">
        <v>1926</v>
      </c>
      <c r="D11" s="16">
        <v>1892</v>
      </c>
      <c r="E11" s="16">
        <v>1959</v>
      </c>
      <c r="F11" s="16">
        <v>1883</v>
      </c>
      <c r="G11" s="16">
        <v>1810</v>
      </c>
      <c r="H11" s="16">
        <v>1750</v>
      </c>
      <c r="I11" s="16">
        <v>1672</v>
      </c>
      <c r="J11" s="16">
        <v>1605</v>
      </c>
      <c r="K11" s="16">
        <v>1600</v>
      </c>
      <c r="L11" s="16">
        <v>1667</v>
      </c>
      <c r="M11" s="50">
        <v>1698</v>
      </c>
      <c r="N11" s="18">
        <f t="shared" si="0"/>
        <v>1780.75</v>
      </c>
    </row>
    <row r="12" spans="1:14" s="7" customFormat="1" ht="12" customHeight="1">
      <c r="A12" s="10" t="str">
        <f>'Pregnant Women Participating'!A12</f>
        <v>Vermont</v>
      </c>
      <c r="B12" s="18">
        <v>808</v>
      </c>
      <c r="C12" s="16">
        <v>835</v>
      </c>
      <c r="D12" s="16">
        <v>800</v>
      </c>
      <c r="E12" s="16">
        <v>816</v>
      </c>
      <c r="F12" s="16">
        <v>787</v>
      </c>
      <c r="G12" s="16">
        <v>783</v>
      </c>
      <c r="H12" s="16">
        <v>773</v>
      </c>
      <c r="I12" s="16">
        <v>762</v>
      </c>
      <c r="J12" s="16">
        <v>785</v>
      </c>
      <c r="K12" s="16">
        <v>749</v>
      </c>
      <c r="L12" s="16">
        <v>769</v>
      </c>
      <c r="M12" s="50">
        <v>776</v>
      </c>
      <c r="N12" s="18">
        <f t="shared" si="0"/>
        <v>786.9166666666666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5</v>
      </c>
      <c r="C13" s="16">
        <v>4</v>
      </c>
      <c r="D13" s="16">
        <v>2</v>
      </c>
      <c r="E13" s="16">
        <v>2</v>
      </c>
      <c r="F13" s="16">
        <v>2</v>
      </c>
      <c r="G13" s="16">
        <v>3</v>
      </c>
      <c r="H13" s="16">
        <v>3</v>
      </c>
      <c r="I13" s="16">
        <v>4</v>
      </c>
      <c r="J13" s="16">
        <v>3</v>
      </c>
      <c r="K13" s="16">
        <v>3</v>
      </c>
      <c r="L13" s="16">
        <v>3</v>
      </c>
      <c r="M13" s="50">
        <v>2</v>
      </c>
      <c r="N13" s="18">
        <f t="shared" si="0"/>
        <v>3</v>
      </c>
    </row>
    <row r="14" spans="1:14" s="7" customFormat="1" ht="12" customHeight="1">
      <c r="A14" s="10" t="str">
        <f>'Pregnant Women Participating'!A14</f>
        <v>Pleasant Point, ME</v>
      </c>
      <c r="B14" s="18">
        <v>5</v>
      </c>
      <c r="C14" s="16">
        <v>1</v>
      </c>
      <c r="D14" s="16">
        <v>6</v>
      </c>
      <c r="E14" s="16">
        <v>4</v>
      </c>
      <c r="F14" s="16">
        <v>2</v>
      </c>
      <c r="G14" s="16">
        <v>1</v>
      </c>
      <c r="H14" s="16">
        <v>1</v>
      </c>
      <c r="I14" s="16">
        <v>2</v>
      </c>
      <c r="J14" s="16">
        <v>3</v>
      </c>
      <c r="K14" s="16">
        <v>0</v>
      </c>
      <c r="L14" s="16">
        <v>2</v>
      </c>
      <c r="M14" s="50">
        <v>7</v>
      </c>
      <c r="N14" s="18">
        <f t="shared" si="0"/>
        <v>2.8333333333333335</v>
      </c>
    </row>
    <row r="15" spans="1:14" s="7" customFormat="1" ht="12" customHeight="1">
      <c r="A15" s="10" t="str">
        <f>'Pregnant Women Participating'!A15</f>
        <v>Seneca Nation, NY</v>
      </c>
      <c r="B15" s="18">
        <v>7</v>
      </c>
      <c r="C15" s="16">
        <v>8</v>
      </c>
      <c r="D15" s="16">
        <v>6</v>
      </c>
      <c r="E15" s="16">
        <v>4</v>
      </c>
      <c r="F15" s="16">
        <v>4</v>
      </c>
      <c r="G15" s="16">
        <v>3</v>
      </c>
      <c r="H15" s="16">
        <v>4</v>
      </c>
      <c r="I15" s="16">
        <v>3</v>
      </c>
      <c r="J15" s="16">
        <v>5</v>
      </c>
      <c r="K15" s="16">
        <v>7</v>
      </c>
      <c r="L15" s="16">
        <v>8</v>
      </c>
      <c r="M15" s="50">
        <v>6</v>
      </c>
      <c r="N15" s="18">
        <f t="shared" si="0"/>
        <v>5.416666666666667</v>
      </c>
    </row>
    <row r="16" spans="1:14" s="22" customFormat="1" ht="24.75" customHeight="1">
      <c r="A16" s="19" t="str">
        <f>'Pregnant Women Participating'!A16</f>
        <v>Northeast Region</v>
      </c>
      <c r="B16" s="21">
        <v>42296</v>
      </c>
      <c r="C16" s="20">
        <v>42742</v>
      </c>
      <c r="D16" s="20">
        <v>42101</v>
      </c>
      <c r="E16" s="20">
        <v>43445</v>
      </c>
      <c r="F16" s="20">
        <v>42105</v>
      </c>
      <c r="G16" s="20">
        <v>40938</v>
      </c>
      <c r="H16" s="20">
        <v>40336</v>
      </c>
      <c r="I16" s="20">
        <v>39786</v>
      </c>
      <c r="J16" s="20">
        <v>38886</v>
      </c>
      <c r="K16" s="20">
        <v>38313</v>
      </c>
      <c r="L16" s="20">
        <v>38538</v>
      </c>
      <c r="M16" s="49">
        <v>39171</v>
      </c>
      <c r="N16" s="21">
        <f aca="true" t="shared" si="1" ref="N16:N104">IF(SUM(B16:M16)&gt;0,AVERAGE(B16:M16)," ")</f>
        <v>40721.416666666664</v>
      </c>
    </row>
    <row r="17" spans="1:14" ht="12" customHeight="1">
      <c r="A17" s="10" t="str">
        <f>'Pregnant Women Participating'!A17</f>
        <v>Delaware</v>
      </c>
      <c r="B17" s="18">
        <v>1548</v>
      </c>
      <c r="C17" s="16">
        <v>1598</v>
      </c>
      <c r="D17" s="16">
        <v>1606</v>
      </c>
      <c r="E17" s="16">
        <v>1634</v>
      </c>
      <c r="F17" s="16">
        <v>1578</v>
      </c>
      <c r="G17" s="16">
        <v>1544</v>
      </c>
      <c r="H17" s="16">
        <v>1473</v>
      </c>
      <c r="I17" s="16">
        <v>1437</v>
      </c>
      <c r="J17" s="16">
        <v>1476</v>
      </c>
      <c r="K17" s="16">
        <v>1491</v>
      </c>
      <c r="L17" s="16">
        <v>1493</v>
      </c>
      <c r="M17" s="50">
        <v>1496</v>
      </c>
      <c r="N17" s="18">
        <f t="shared" si="1"/>
        <v>1531.1666666666667</v>
      </c>
    </row>
    <row r="18" spans="1:14" ht="12" customHeight="1">
      <c r="A18" s="10" t="str">
        <f>'Pregnant Women Participating'!A18</f>
        <v>District of Columbia</v>
      </c>
      <c r="B18" s="18">
        <v>1176</v>
      </c>
      <c r="C18" s="16">
        <v>1182</v>
      </c>
      <c r="D18" s="16">
        <v>1164</v>
      </c>
      <c r="E18" s="16">
        <v>1222</v>
      </c>
      <c r="F18" s="16">
        <v>1217</v>
      </c>
      <c r="G18" s="16">
        <v>1222</v>
      </c>
      <c r="H18" s="16">
        <v>1263</v>
      </c>
      <c r="I18" s="16">
        <v>1235</v>
      </c>
      <c r="J18" s="16">
        <v>1200</v>
      </c>
      <c r="K18" s="16">
        <v>1202</v>
      </c>
      <c r="L18" s="16">
        <v>1228</v>
      </c>
      <c r="M18" s="50">
        <v>1236</v>
      </c>
      <c r="N18" s="18">
        <f t="shared" si="1"/>
        <v>1212.25</v>
      </c>
    </row>
    <row r="19" spans="1:14" ht="12" customHeight="1">
      <c r="A19" s="10" t="str">
        <f>'Pregnant Women Participating'!A19</f>
        <v>Maryland</v>
      </c>
      <c r="B19" s="18">
        <v>9157</v>
      </c>
      <c r="C19" s="16">
        <v>9416</v>
      </c>
      <c r="D19" s="16">
        <v>9418</v>
      </c>
      <c r="E19" s="16">
        <v>9400</v>
      </c>
      <c r="F19" s="16">
        <v>9563</v>
      </c>
      <c r="G19" s="16">
        <v>9348</v>
      </c>
      <c r="H19" s="16">
        <v>9210</v>
      </c>
      <c r="I19" s="16">
        <v>9079</v>
      </c>
      <c r="J19" s="16">
        <v>8971</v>
      </c>
      <c r="K19" s="16">
        <v>8814</v>
      </c>
      <c r="L19" s="16">
        <v>8779</v>
      </c>
      <c r="M19" s="50">
        <v>8940</v>
      </c>
      <c r="N19" s="18">
        <f t="shared" si="1"/>
        <v>9174.583333333334</v>
      </c>
    </row>
    <row r="20" spans="1:14" ht="12" customHeight="1">
      <c r="A20" s="10" t="str">
        <f>'Pregnant Women Participating'!A20</f>
        <v>New Jersey</v>
      </c>
      <c r="B20" s="18">
        <v>10213</v>
      </c>
      <c r="C20" s="16">
        <v>10459</v>
      </c>
      <c r="D20" s="16">
        <v>10443</v>
      </c>
      <c r="E20" s="16">
        <v>10986</v>
      </c>
      <c r="F20" s="16">
        <v>10625</v>
      </c>
      <c r="G20" s="16">
        <v>10329</v>
      </c>
      <c r="H20" s="16">
        <v>10276</v>
      </c>
      <c r="I20" s="16">
        <v>10048</v>
      </c>
      <c r="J20" s="16">
        <v>9781</v>
      </c>
      <c r="K20" s="16">
        <v>9724</v>
      </c>
      <c r="L20" s="16">
        <v>9916</v>
      </c>
      <c r="M20" s="50">
        <v>10108</v>
      </c>
      <c r="N20" s="18">
        <f t="shared" si="1"/>
        <v>10242.333333333334</v>
      </c>
    </row>
    <row r="21" spans="1:14" ht="12" customHeight="1">
      <c r="A21" s="10" t="str">
        <f>'Pregnant Women Participating'!A21</f>
        <v>Pennsylvania</v>
      </c>
      <c r="B21" s="18">
        <v>26392</v>
      </c>
      <c r="C21" s="16">
        <v>27313</v>
      </c>
      <c r="D21" s="16">
        <v>26734</v>
      </c>
      <c r="E21" s="16">
        <v>27124</v>
      </c>
      <c r="F21" s="16">
        <v>27014</v>
      </c>
      <c r="G21" s="16">
        <v>26394</v>
      </c>
      <c r="H21" s="16">
        <v>26020</v>
      </c>
      <c r="I21" s="16">
        <v>25990</v>
      </c>
      <c r="J21" s="16">
        <v>25540</v>
      </c>
      <c r="K21" s="16">
        <v>25217</v>
      </c>
      <c r="L21" s="16">
        <v>22474</v>
      </c>
      <c r="M21" s="50">
        <v>19991</v>
      </c>
      <c r="N21" s="18">
        <f t="shared" si="1"/>
        <v>25516.916666666668</v>
      </c>
    </row>
    <row r="22" spans="1:14" ht="12" customHeight="1">
      <c r="A22" s="10" t="str">
        <f>'Pregnant Women Participating'!A22</f>
        <v>Puerto Rico</v>
      </c>
      <c r="B22" s="18">
        <v>11048</v>
      </c>
      <c r="C22" s="16">
        <v>10982</v>
      </c>
      <c r="D22" s="16">
        <v>10642</v>
      </c>
      <c r="E22" s="16">
        <v>11633</v>
      </c>
      <c r="F22" s="16">
        <v>11614</v>
      </c>
      <c r="G22" s="16">
        <v>11058</v>
      </c>
      <c r="H22" s="16">
        <v>10770</v>
      </c>
      <c r="I22" s="16">
        <v>10493</v>
      </c>
      <c r="J22" s="16">
        <v>9908</v>
      </c>
      <c r="K22" s="16">
        <v>9499</v>
      </c>
      <c r="L22" s="16">
        <v>9618</v>
      </c>
      <c r="M22" s="50">
        <v>9796</v>
      </c>
      <c r="N22" s="18">
        <f t="shared" si="1"/>
        <v>10588.416666666666</v>
      </c>
    </row>
    <row r="23" spans="1:14" ht="12" customHeight="1">
      <c r="A23" s="10" t="str">
        <f>'Pregnant Women Participating'!A23</f>
        <v>Virginia</v>
      </c>
      <c r="B23" s="18">
        <v>13814</v>
      </c>
      <c r="C23" s="16">
        <v>14190</v>
      </c>
      <c r="D23" s="16">
        <v>13971</v>
      </c>
      <c r="E23" s="16">
        <v>14169</v>
      </c>
      <c r="F23" s="16">
        <v>13678</v>
      </c>
      <c r="G23" s="16">
        <v>13514</v>
      </c>
      <c r="H23" s="16">
        <v>13340</v>
      </c>
      <c r="I23" s="16">
        <v>13059</v>
      </c>
      <c r="J23" s="16">
        <v>12874</v>
      </c>
      <c r="K23" s="16">
        <v>12869</v>
      </c>
      <c r="L23" s="16">
        <v>12917</v>
      </c>
      <c r="M23" s="50">
        <v>13299</v>
      </c>
      <c r="N23" s="18">
        <f t="shared" si="1"/>
        <v>13474.5</v>
      </c>
    </row>
    <row r="24" spans="1:14" ht="12" customHeight="1">
      <c r="A24" s="10" t="str">
        <f>'Pregnant Women Participating'!A24</f>
        <v>Virgin Islands</v>
      </c>
      <c r="B24" s="18">
        <v>145</v>
      </c>
      <c r="C24" s="16">
        <v>139</v>
      </c>
      <c r="D24" s="16">
        <v>130</v>
      </c>
      <c r="E24" s="16">
        <v>129</v>
      </c>
      <c r="F24" s="16">
        <v>114</v>
      </c>
      <c r="G24" s="16">
        <v>128</v>
      </c>
      <c r="H24" s="16">
        <v>135</v>
      </c>
      <c r="I24" s="16">
        <v>139</v>
      </c>
      <c r="J24" s="16">
        <v>145</v>
      </c>
      <c r="K24" s="16">
        <v>145</v>
      </c>
      <c r="L24" s="16">
        <v>124</v>
      </c>
      <c r="M24" s="50">
        <v>122</v>
      </c>
      <c r="N24" s="18">
        <f t="shared" si="1"/>
        <v>132.91666666666666</v>
      </c>
    </row>
    <row r="25" spans="1:14" ht="12" customHeight="1">
      <c r="A25" s="10" t="str">
        <f>'Pregnant Women Participating'!A25</f>
        <v>West Virginia</v>
      </c>
      <c r="B25" s="18">
        <v>4443</v>
      </c>
      <c r="C25" s="16">
        <v>4468</v>
      </c>
      <c r="D25" s="16">
        <v>4400</v>
      </c>
      <c r="E25" s="16">
        <v>4573</v>
      </c>
      <c r="F25" s="16">
        <v>4494</v>
      </c>
      <c r="G25" s="16">
        <v>4388</v>
      </c>
      <c r="H25" s="16">
        <v>4316</v>
      </c>
      <c r="I25" s="16">
        <v>4290</v>
      </c>
      <c r="J25" s="16">
        <v>4271</v>
      </c>
      <c r="K25" s="16">
        <v>4414</v>
      </c>
      <c r="L25" s="16">
        <v>4398</v>
      </c>
      <c r="M25" s="50">
        <v>4305</v>
      </c>
      <c r="N25" s="18">
        <f t="shared" si="1"/>
        <v>4396.666666666667</v>
      </c>
    </row>
    <row r="26" spans="1:14" s="23" customFormat="1" ht="24.75" customHeight="1">
      <c r="A26" s="19" t="str">
        <f>'Pregnant Women Participating'!A26</f>
        <v>Mid-Atlantic Region</v>
      </c>
      <c r="B26" s="21">
        <v>77936</v>
      </c>
      <c r="C26" s="20">
        <v>79747</v>
      </c>
      <c r="D26" s="20">
        <v>78508</v>
      </c>
      <c r="E26" s="20">
        <v>80870</v>
      </c>
      <c r="F26" s="20">
        <v>79897</v>
      </c>
      <c r="G26" s="20">
        <v>77925</v>
      </c>
      <c r="H26" s="20">
        <v>76803</v>
      </c>
      <c r="I26" s="20">
        <v>75770</v>
      </c>
      <c r="J26" s="20">
        <v>74166</v>
      </c>
      <c r="K26" s="20">
        <v>73375</v>
      </c>
      <c r="L26" s="20">
        <v>70947</v>
      </c>
      <c r="M26" s="49">
        <v>69293</v>
      </c>
      <c r="N26" s="21">
        <f t="shared" si="1"/>
        <v>76269.75</v>
      </c>
    </row>
    <row r="27" spans="1:14" ht="12" customHeight="1">
      <c r="A27" s="10" t="str">
        <f>'Pregnant Women Participating'!A27</f>
        <v>Alabama</v>
      </c>
      <c r="B27" s="18">
        <v>12800</v>
      </c>
      <c r="C27" s="16">
        <v>13004</v>
      </c>
      <c r="D27" s="16">
        <v>12720</v>
      </c>
      <c r="E27" s="16">
        <v>13073</v>
      </c>
      <c r="F27" s="16">
        <v>12612</v>
      </c>
      <c r="G27" s="16">
        <v>12228</v>
      </c>
      <c r="H27" s="16">
        <v>12202</v>
      </c>
      <c r="I27" s="16">
        <v>12370</v>
      </c>
      <c r="J27" s="16">
        <v>12043</v>
      </c>
      <c r="K27" s="16">
        <v>12097</v>
      </c>
      <c r="L27" s="16">
        <v>12265</v>
      </c>
      <c r="M27" s="50">
        <v>12459</v>
      </c>
      <c r="N27" s="18">
        <f t="shared" si="1"/>
        <v>12489.416666666666</v>
      </c>
    </row>
    <row r="28" spans="1:14" ht="12" customHeight="1">
      <c r="A28" s="10" t="str">
        <f>'Pregnant Women Participating'!A28</f>
        <v>Florida</v>
      </c>
      <c r="B28" s="18">
        <v>33277</v>
      </c>
      <c r="C28" s="16">
        <v>34025</v>
      </c>
      <c r="D28" s="16">
        <v>34264</v>
      </c>
      <c r="E28" s="16">
        <v>35403</v>
      </c>
      <c r="F28" s="16">
        <v>34979</v>
      </c>
      <c r="G28" s="16">
        <v>33864</v>
      </c>
      <c r="H28" s="16">
        <v>33061</v>
      </c>
      <c r="I28" s="16">
        <v>32269</v>
      </c>
      <c r="J28" s="16">
        <v>31465</v>
      </c>
      <c r="K28" s="16">
        <v>30904</v>
      </c>
      <c r="L28" s="16">
        <v>30996</v>
      </c>
      <c r="M28" s="50">
        <v>31663</v>
      </c>
      <c r="N28" s="18">
        <f t="shared" si="1"/>
        <v>33014.166666666664</v>
      </c>
    </row>
    <row r="29" spans="1:14" ht="12" customHeight="1">
      <c r="A29" s="10" t="str">
        <f>'Pregnant Women Participating'!A29</f>
        <v>Georgia</v>
      </c>
      <c r="B29" s="18">
        <v>29453</v>
      </c>
      <c r="C29" s="16">
        <v>29698</v>
      </c>
      <c r="D29" s="16">
        <v>29271</v>
      </c>
      <c r="E29" s="16">
        <v>29594</v>
      </c>
      <c r="F29" s="16">
        <v>28709</v>
      </c>
      <c r="G29" s="16">
        <v>28381</v>
      </c>
      <c r="H29" s="16">
        <v>27969</v>
      </c>
      <c r="I29" s="16">
        <v>27880</v>
      </c>
      <c r="J29" s="16">
        <v>27901</v>
      </c>
      <c r="K29" s="16">
        <v>27837</v>
      </c>
      <c r="L29" s="16">
        <v>28096</v>
      </c>
      <c r="M29" s="50">
        <v>27882</v>
      </c>
      <c r="N29" s="18">
        <f t="shared" si="1"/>
        <v>28555.916666666668</v>
      </c>
    </row>
    <row r="30" spans="1:14" ht="12" customHeight="1">
      <c r="A30" s="10" t="str">
        <f>'Pregnant Women Participating'!A30</f>
        <v>Kentucky</v>
      </c>
      <c r="B30" s="18">
        <v>10825</v>
      </c>
      <c r="C30" s="16">
        <v>10989</v>
      </c>
      <c r="D30" s="16">
        <v>10816</v>
      </c>
      <c r="E30" s="16">
        <v>10855</v>
      </c>
      <c r="F30" s="16">
        <v>10720</v>
      </c>
      <c r="G30" s="16">
        <v>10474</v>
      </c>
      <c r="H30" s="16">
        <v>10375</v>
      </c>
      <c r="I30" s="16">
        <v>10249</v>
      </c>
      <c r="J30" s="16">
        <v>10184</v>
      </c>
      <c r="K30" s="16">
        <v>10050</v>
      </c>
      <c r="L30" s="16">
        <v>10099</v>
      </c>
      <c r="M30" s="50">
        <v>10335</v>
      </c>
      <c r="N30" s="18">
        <f t="shared" si="1"/>
        <v>10497.583333333334</v>
      </c>
    </row>
    <row r="31" spans="1:14" ht="12" customHeight="1">
      <c r="A31" s="10" t="str">
        <f>'Pregnant Women Participating'!A31</f>
        <v>Mississippi</v>
      </c>
      <c r="B31" s="18">
        <v>8743</v>
      </c>
      <c r="C31" s="16">
        <v>9350</v>
      </c>
      <c r="D31" s="16">
        <v>9206</v>
      </c>
      <c r="E31" s="16">
        <v>9721</v>
      </c>
      <c r="F31" s="16">
        <v>9388</v>
      </c>
      <c r="G31" s="16">
        <v>9291</v>
      </c>
      <c r="H31" s="16">
        <v>9233</v>
      </c>
      <c r="I31" s="16">
        <v>9261</v>
      </c>
      <c r="J31" s="16">
        <v>9079</v>
      </c>
      <c r="K31" s="16">
        <v>9077</v>
      </c>
      <c r="L31" s="16">
        <v>9223</v>
      </c>
      <c r="M31" s="50">
        <v>9238</v>
      </c>
      <c r="N31" s="18">
        <f t="shared" si="1"/>
        <v>9234.166666666666</v>
      </c>
    </row>
    <row r="32" spans="1:14" ht="12" customHeight="1">
      <c r="A32" s="10" t="str">
        <f>'Pregnant Women Participating'!A32</f>
        <v>North Carolina</v>
      </c>
      <c r="B32" s="18">
        <v>18749</v>
      </c>
      <c r="C32" s="16">
        <v>18883</v>
      </c>
      <c r="D32" s="16">
        <v>18580</v>
      </c>
      <c r="E32" s="16">
        <v>18795</v>
      </c>
      <c r="F32" s="16">
        <v>18200</v>
      </c>
      <c r="G32" s="16">
        <v>17647</v>
      </c>
      <c r="H32" s="16">
        <v>17385</v>
      </c>
      <c r="I32" s="16">
        <v>17082</v>
      </c>
      <c r="J32" s="16">
        <v>16602</v>
      </c>
      <c r="K32" s="16">
        <v>16575</v>
      </c>
      <c r="L32" s="16">
        <v>16978</v>
      </c>
      <c r="M32" s="50">
        <v>17615</v>
      </c>
      <c r="N32" s="18">
        <f t="shared" si="1"/>
        <v>17757.583333333332</v>
      </c>
    </row>
    <row r="33" spans="1:14" ht="12" customHeight="1">
      <c r="A33" s="10" t="str">
        <f>'Pregnant Women Participating'!A33</f>
        <v>South Carolina</v>
      </c>
      <c r="B33" s="18">
        <v>12531</v>
      </c>
      <c r="C33" s="16">
        <v>12738</v>
      </c>
      <c r="D33" s="16">
        <v>12630</v>
      </c>
      <c r="E33" s="16">
        <v>12948</v>
      </c>
      <c r="F33" s="16">
        <v>12690</v>
      </c>
      <c r="G33" s="16">
        <v>12235</v>
      </c>
      <c r="H33" s="16">
        <v>12100</v>
      </c>
      <c r="I33" s="16">
        <v>11726</v>
      </c>
      <c r="J33" s="16">
        <v>11396</v>
      </c>
      <c r="K33" s="16">
        <v>11223</v>
      </c>
      <c r="L33" s="16">
        <v>11186</v>
      </c>
      <c r="M33" s="50">
        <v>11380</v>
      </c>
      <c r="N33" s="18">
        <f t="shared" si="1"/>
        <v>12065.25</v>
      </c>
    </row>
    <row r="34" spans="1:14" ht="12" customHeight="1">
      <c r="A34" s="10" t="str">
        <f>'Pregnant Women Participating'!A34</f>
        <v>Tennessee</v>
      </c>
      <c r="B34" s="18">
        <v>14163</v>
      </c>
      <c r="C34" s="16">
        <v>14486</v>
      </c>
      <c r="D34" s="16">
        <v>14309</v>
      </c>
      <c r="E34" s="16">
        <v>14449</v>
      </c>
      <c r="F34" s="16">
        <v>14299</v>
      </c>
      <c r="G34" s="16">
        <v>13672</v>
      </c>
      <c r="H34" s="16">
        <v>13669</v>
      </c>
      <c r="I34" s="16">
        <v>13497</v>
      </c>
      <c r="J34" s="16">
        <v>13286</v>
      </c>
      <c r="K34" s="16">
        <v>13408</v>
      </c>
      <c r="L34" s="16">
        <v>13374</v>
      </c>
      <c r="M34" s="50">
        <v>13616</v>
      </c>
      <c r="N34" s="18">
        <f t="shared" si="1"/>
        <v>13852.333333333334</v>
      </c>
    </row>
    <row r="35" spans="1:14" ht="12" customHeight="1">
      <c r="A35" s="10" t="str">
        <f>'Pregnant Women Participating'!A35</f>
        <v>Choctaw Indians, MS</v>
      </c>
      <c r="B35" s="18">
        <v>30</v>
      </c>
      <c r="C35" s="16">
        <v>33</v>
      </c>
      <c r="D35" s="16">
        <v>35</v>
      </c>
      <c r="E35" s="16">
        <v>37</v>
      </c>
      <c r="F35" s="16">
        <v>37</v>
      </c>
      <c r="G35" s="16">
        <v>28</v>
      </c>
      <c r="H35" s="16">
        <v>25</v>
      </c>
      <c r="I35" s="16">
        <v>27</v>
      </c>
      <c r="J35" s="16">
        <v>33</v>
      </c>
      <c r="K35" s="16">
        <v>32</v>
      </c>
      <c r="L35" s="16">
        <v>33</v>
      </c>
      <c r="M35" s="50">
        <v>33</v>
      </c>
      <c r="N35" s="18">
        <f t="shared" si="1"/>
        <v>31.916666666666668</v>
      </c>
    </row>
    <row r="36" spans="1:14" ht="12" customHeight="1">
      <c r="A36" s="10" t="str">
        <f>'Pregnant Women Participating'!A36</f>
        <v>Eastern Cherokee, NC</v>
      </c>
      <c r="B36" s="18">
        <v>29</v>
      </c>
      <c r="C36" s="16">
        <v>30</v>
      </c>
      <c r="D36" s="16">
        <v>31</v>
      </c>
      <c r="E36" s="16">
        <v>37</v>
      </c>
      <c r="F36" s="16">
        <v>41</v>
      </c>
      <c r="G36" s="16">
        <v>36</v>
      </c>
      <c r="H36" s="16">
        <v>40</v>
      </c>
      <c r="I36" s="16">
        <v>43</v>
      </c>
      <c r="J36" s="16">
        <v>37</v>
      </c>
      <c r="K36" s="16">
        <v>32</v>
      </c>
      <c r="L36" s="16">
        <v>30</v>
      </c>
      <c r="M36" s="50">
        <v>34</v>
      </c>
      <c r="N36" s="18">
        <f t="shared" si="1"/>
        <v>35</v>
      </c>
    </row>
    <row r="37" spans="1:14" s="23" customFormat="1" ht="24.75" customHeight="1">
      <c r="A37" s="19" t="str">
        <f>'Pregnant Women Participating'!A37</f>
        <v>Southeast Region</v>
      </c>
      <c r="B37" s="21">
        <v>140600</v>
      </c>
      <c r="C37" s="20">
        <v>143236</v>
      </c>
      <c r="D37" s="20">
        <v>141862</v>
      </c>
      <c r="E37" s="20">
        <v>144912</v>
      </c>
      <c r="F37" s="20">
        <v>141675</v>
      </c>
      <c r="G37" s="20">
        <v>137856</v>
      </c>
      <c r="H37" s="20">
        <v>136059</v>
      </c>
      <c r="I37" s="20">
        <v>134404</v>
      </c>
      <c r="J37" s="20">
        <v>132026</v>
      </c>
      <c r="K37" s="20">
        <v>131235</v>
      </c>
      <c r="L37" s="20">
        <v>132280</v>
      </c>
      <c r="M37" s="49">
        <v>134255</v>
      </c>
      <c r="N37" s="21">
        <f t="shared" si="1"/>
        <v>137533.33333333334</v>
      </c>
    </row>
    <row r="38" spans="1:14" ht="12" customHeight="1">
      <c r="A38" s="10" t="str">
        <f>'Pregnant Women Participating'!A38</f>
        <v>Illinois</v>
      </c>
      <c r="B38" s="18">
        <v>18386</v>
      </c>
      <c r="C38" s="16">
        <v>18548</v>
      </c>
      <c r="D38" s="16">
        <v>18218</v>
      </c>
      <c r="E38" s="16">
        <v>18376</v>
      </c>
      <c r="F38" s="16">
        <v>17865</v>
      </c>
      <c r="G38" s="16">
        <v>17500</v>
      </c>
      <c r="H38" s="16">
        <v>17279</v>
      </c>
      <c r="I38" s="16">
        <v>17194</v>
      </c>
      <c r="J38" s="16">
        <v>16951</v>
      </c>
      <c r="K38" s="16">
        <v>17001</v>
      </c>
      <c r="L38" s="16">
        <v>17154</v>
      </c>
      <c r="M38" s="50">
        <v>17334</v>
      </c>
      <c r="N38" s="18">
        <f t="shared" si="1"/>
        <v>17650.5</v>
      </c>
    </row>
    <row r="39" spans="1:14" ht="12" customHeight="1">
      <c r="A39" s="10" t="str">
        <f>'Pregnant Women Participating'!A39</f>
        <v>Indiana</v>
      </c>
      <c r="B39" s="18">
        <v>16430</v>
      </c>
      <c r="C39" s="16">
        <v>16641</v>
      </c>
      <c r="D39" s="16">
        <v>16390</v>
      </c>
      <c r="E39" s="16">
        <v>16884</v>
      </c>
      <c r="F39" s="16">
        <v>16204</v>
      </c>
      <c r="G39" s="16">
        <v>15790</v>
      </c>
      <c r="H39" s="16">
        <v>15698</v>
      </c>
      <c r="I39" s="16">
        <v>15611</v>
      </c>
      <c r="J39" s="16">
        <v>15387</v>
      </c>
      <c r="K39" s="16">
        <v>15334</v>
      </c>
      <c r="L39" s="16">
        <v>15443</v>
      </c>
      <c r="M39" s="50">
        <v>15765</v>
      </c>
      <c r="N39" s="18">
        <f t="shared" si="1"/>
        <v>15964.75</v>
      </c>
    </row>
    <row r="40" spans="1:14" ht="12" customHeight="1">
      <c r="A40" s="10" t="str">
        <f>'Pregnant Women Participating'!A40</f>
        <v>Michigan</v>
      </c>
      <c r="B40" s="18">
        <v>19053</v>
      </c>
      <c r="C40" s="16">
        <v>19510</v>
      </c>
      <c r="D40" s="16">
        <v>19068</v>
      </c>
      <c r="E40" s="16">
        <v>18723</v>
      </c>
      <c r="F40" s="16">
        <v>18897</v>
      </c>
      <c r="G40" s="16">
        <v>18424</v>
      </c>
      <c r="H40" s="16">
        <v>18209</v>
      </c>
      <c r="I40" s="16">
        <v>18388</v>
      </c>
      <c r="J40" s="16">
        <v>18363</v>
      </c>
      <c r="K40" s="16">
        <v>18384</v>
      </c>
      <c r="L40" s="16">
        <v>18573</v>
      </c>
      <c r="M40" s="50">
        <v>18764</v>
      </c>
      <c r="N40" s="18">
        <f t="shared" si="1"/>
        <v>18696.333333333332</v>
      </c>
    </row>
    <row r="41" spans="1:14" ht="12" customHeight="1">
      <c r="A41" s="10" t="str">
        <f>'Pregnant Women Participating'!A41</f>
        <v>Minnesota</v>
      </c>
      <c r="B41" s="18">
        <v>8374</v>
      </c>
      <c r="C41" s="16">
        <v>8512</v>
      </c>
      <c r="D41" s="16">
        <v>8321</v>
      </c>
      <c r="E41" s="16">
        <v>8408</v>
      </c>
      <c r="F41" s="16">
        <v>8233</v>
      </c>
      <c r="G41" s="16">
        <v>7981</v>
      </c>
      <c r="H41" s="16">
        <v>7881</v>
      </c>
      <c r="I41" s="16">
        <v>7812</v>
      </c>
      <c r="J41" s="16">
        <v>7848</v>
      </c>
      <c r="K41" s="16">
        <v>7985</v>
      </c>
      <c r="L41" s="16">
        <v>7914</v>
      </c>
      <c r="M41" s="50">
        <v>8039</v>
      </c>
      <c r="N41" s="18">
        <f t="shared" si="1"/>
        <v>8109</v>
      </c>
    </row>
    <row r="42" spans="1:14" ht="12" customHeight="1">
      <c r="A42" s="10" t="str">
        <f>'Pregnant Women Participating'!A42</f>
        <v>Ohio</v>
      </c>
      <c r="B42" s="18">
        <v>22756</v>
      </c>
      <c r="C42" s="16">
        <v>23268</v>
      </c>
      <c r="D42" s="16">
        <v>23076</v>
      </c>
      <c r="E42" s="16">
        <v>23237</v>
      </c>
      <c r="F42" s="16">
        <v>22959</v>
      </c>
      <c r="G42" s="16">
        <v>22377</v>
      </c>
      <c r="H42" s="16">
        <v>22154</v>
      </c>
      <c r="I42" s="16">
        <v>21721</v>
      </c>
      <c r="J42" s="16">
        <v>21366</v>
      </c>
      <c r="K42" s="16">
        <v>21144</v>
      </c>
      <c r="L42" s="16">
        <v>21331</v>
      </c>
      <c r="M42" s="50">
        <v>21394</v>
      </c>
      <c r="N42" s="18">
        <f t="shared" si="1"/>
        <v>22231.916666666668</v>
      </c>
    </row>
    <row r="43" spans="1:14" ht="12" customHeight="1">
      <c r="A43" s="10" t="str">
        <f>'Pregnant Women Participating'!A43</f>
        <v>Wisconsin</v>
      </c>
      <c r="B43" s="18">
        <v>9993</v>
      </c>
      <c r="C43" s="16">
        <v>10072</v>
      </c>
      <c r="D43" s="16">
        <v>9758</v>
      </c>
      <c r="E43" s="16">
        <v>9833</v>
      </c>
      <c r="F43" s="16">
        <v>9543</v>
      </c>
      <c r="G43" s="16">
        <v>9158</v>
      </c>
      <c r="H43" s="16">
        <v>9203</v>
      </c>
      <c r="I43" s="16">
        <v>9208</v>
      </c>
      <c r="J43" s="16">
        <v>9086</v>
      </c>
      <c r="K43" s="16">
        <v>9146</v>
      </c>
      <c r="L43" s="16">
        <v>9210</v>
      </c>
      <c r="M43" s="50">
        <v>9379</v>
      </c>
      <c r="N43" s="18">
        <f t="shared" si="1"/>
        <v>9465.75</v>
      </c>
    </row>
    <row r="44" spans="1:14" s="23" customFormat="1" ht="24.75" customHeight="1">
      <c r="A44" s="19" t="str">
        <f>'Pregnant Women Participating'!A44</f>
        <v>Midwest Region</v>
      </c>
      <c r="B44" s="21">
        <v>94992</v>
      </c>
      <c r="C44" s="20">
        <v>96551</v>
      </c>
      <c r="D44" s="20">
        <v>94831</v>
      </c>
      <c r="E44" s="20">
        <v>95461</v>
      </c>
      <c r="F44" s="20">
        <v>93701</v>
      </c>
      <c r="G44" s="20">
        <v>91230</v>
      </c>
      <c r="H44" s="20">
        <v>90424</v>
      </c>
      <c r="I44" s="20">
        <v>89934</v>
      </c>
      <c r="J44" s="20">
        <v>89001</v>
      </c>
      <c r="K44" s="20">
        <v>88994</v>
      </c>
      <c r="L44" s="20">
        <v>89625</v>
      </c>
      <c r="M44" s="49">
        <v>90675</v>
      </c>
      <c r="N44" s="21">
        <f t="shared" si="1"/>
        <v>92118.25</v>
      </c>
    </row>
    <row r="45" spans="1:14" ht="12" customHeight="1">
      <c r="A45" s="10" t="str">
        <f>'Pregnant Women Participating'!A45</f>
        <v>Arkansas</v>
      </c>
      <c r="B45" s="18">
        <v>9895</v>
      </c>
      <c r="C45" s="16">
        <v>9952</v>
      </c>
      <c r="D45" s="16">
        <v>9714</v>
      </c>
      <c r="E45" s="16">
        <v>9788</v>
      </c>
      <c r="F45" s="16">
        <v>9432</v>
      </c>
      <c r="G45" s="16">
        <v>9150</v>
      </c>
      <c r="H45" s="16">
        <v>9103</v>
      </c>
      <c r="I45" s="16">
        <v>8953</v>
      </c>
      <c r="J45" s="16">
        <v>8769</v>
      </c>
      <c r="K45" s="16">
        <v>8646</v>
      </c>
      <c r="L45" s="16">
        <v>8578</v>
      </c>
      <c r="M45" s="50">
        <v>8761</v>
      </c>
      <c r="N45" s="18">
        <f t="shared" si="1"/>
        <v>9228.416666666666</v>
      </c>
    </row>
    <row r="46" spans="1:14" ht="12" customHeight="1">
      <c r="A46" s="10" t="str">
        <f>'Pregnant Women Participating'!A46</f>
        <v>Louisiana</v>
      </c>
      <c r="B46" s="18">
        <v>15221</v>
      </c>
      <c r="C46" s="16">
        <v>15788</v>
      </c>
      <c r="D46" s="16">
        <v>15801</v>
      </c>
      <c r="E46" s="16">
        <v>16274</v>
      </c>
      <c r="F46" s="16">
        <v>16249</v>
      </c>
      <c r="G46" s="16">
        <v>15727</v>
      </c>
      <c r="H46" s="16">
        <v>15593</v>
      </c>
      <c r="I46" s="16">
        <v>15066</v>
      </c>
      <c r="J46" s="16">
        <v>14623</v>
      </c>
      <c r="K46" s="16">
        <v>14249</v>
      </c>
      <c r="L46" s="16">
        <v>14287</v>
      </c>
      <c r="M46" s="50">
        <v>14676</v>
      </c>
      <c r="N46" s="18">
        <f t="shared" si="1"/>
        <v>15296.166666666666</v>
      </c>
    </row>
    <row r="47" spans="1:14" ht="12" customHeight="1">
      <c r="A47" s="10" t="str">
        <f>'Pregnant Women Participating'!A47</f>
        <v>New Mexico</v>
      </c>
      <c r="B47" s="18">
        <v>3958</v>
      </c>
      <c r="C47" s="16">
        <v>3944</v>
      </c>
      <c r="D47" s="16">
        <v>3816</v>
      </c>
      <c r="E47" s="16">
        <v>3923</v>
      </c>
      <c r="F47" s="16">
        <v>3675</v>
      </c>
      <c r="G47" s="16">
        <v>3516</v>
      </c>
      <c r="H47" s="16">
        <v>3492</v>
      </c>
      <c r="I47" s="16">
        <v>3489</v>
      </c>
      <c r="J47" s="16">
        <v>3309</v>
      </c>
      <c r="K47" s="16">
        <v>3316</v>
      </c>
      <c r="L47" s="16">
        <v>3342</v>
      </c>
      <c r="M47" s="50">
        <v>3447</v>
      </c>
      <c r="N47" s="18">
        <f t="shared" si="1"/>
        <v>3602.25</v>
      </c>
    </row>
    <row r="48" spans="1:14" ht="12" customHeight="1">
      <c r="A48" s="10" t="str">
        <f>'Pregnant Women Participating'!A48</f>
        <v>Oklahoma</v>
      </c>
      <c r="B48" s="18">
        <v>7240</v>
      </c>
      <c r="C48" s="16">
        <v>7415</v>
      </c>
      <c r="D48" s="16">
        <v>7268</v>
      </c>
      <c r="E48" s="16">
        <v>7252</v>
      </c>
      <c r="F48" s="16">
        <v>6961</v>
      </c>
      <c r="G48" s="16">
        <v>6898</v>
      </c>
      <c r="H48" s="16">
        <v>6830</v>
      </c>
      <c r="I48" s="16">
        <v>6667</v>
      </c>
      <c r="J48" s="16">
        <v>6567</v>
      </c>
      <c r="K48" s="16">
        <v>6657</v>
      </c>
      <c r="L48" s="16">
        <v>6661</v>
      </c>
      <c r="M48" s="50">
        <v>6772</v>
      </c>
      <c r="N48" s="18">
        <f t="shared" si="1"/>
        <v>6932.333333333333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50271</v>
      </c>
      <c r="C50" s="16">
        <v>51549</v>
      </c>
      <c r="D50" s="16">
        <v>51481</v>
      </c>
      <c r="E50" s="16">
        <v>52171</v>
      </c>
      <c r="F50" s="16">
        <v>51725</v>
      </c>
      <c r="G50" s="16">
        <v>49478</v>
      </c>
      <c r="H50" s="16">
        <v>48651</v>
      </c>
      <c r="I50" s="16">
        <v>47806</v>
      </c>
      <c r="J50" s="16">
        <v>46853</v>
      </c>
      <c r="K50" s="16">
        <v>46705</v>
      </c>
      <c r="L50" s="16">
        <v>46860</v>
      </c>
      <c r="M50" s="50">
        <v>47777</v>
      </c>
      <c r="N50" s="18">
        <f t="shared" si="1"/>
        <v>49277.25</v>
      </c>
    </row>
    <row r="51" spans="1:14" ht="12" customHeight="1">
      <c r="A51" s="10" t="str">
        <f>'Pregnant Women Participating'!A51</f>
        <v>Acoma, Canoncito &amp; Laguna, NM</v>
      </c>
      <c r="B51" s="18">
        <v>16</v>
      </c>
      <c r="C51" s="16">
        <v>15</v>
      </c>
      <c r="D51" s="16">
        <v>23</v>
      </c>
      <c r="E51" s="16">
        <v>24</v>
      </c>
      <c r="F51" s="16">
        <v>21</v>
      </c>
      <c r="G51" s="16">
        <v>17</v>
      </c>
      <c r="H51" s="16">
        <v>19</v>
      </c>
      <c r="I51" s="16">
        <v>23</v>
      </c>
      <c r="J51" s="16">
        <v>24</v>
      </c>
      <c r="K51" s="16">
        <v>25</v>
      </c>
      <c r="L51" s="16">
        <v>22</v>
      </c>
      <c r="M51" s="50">
        <v>22</v>
      </c>
      <c r="N51" s="18">
        <f t="shared" si="1"/>
        <v>20.916666666666668</v>
      </c>
    </row>
    <row r="52" spans="1:14" ht="12" customHeight="1">
      <c r="A52" s="10" t="str">
        <f>'Pregnant Women Participating'!A52</f>
        <v>Eight Northern Pueblos, NM</v>
      </c>
      <c r="B52" s="18">
        <v>17</v>
      </c>
      <c r="C52" s="16">
        <v>17</v>
      </c>
      <c r="D52" s="16">
        <v>15</v>
      </c>
      <c r="E52" s="16">
        <v>13</v>
      </c>
      <c r="F52" s="16">
        <v>15</v>
      </c>
      <c r="G52" s="16">
        <v>13</v>
      </c>
      <c r="H52" s="16">
        <v>14</v>
      </c>
      <c r="I52" s="16">
        <v>17</v>
      </c>
      <c r="J52" s="16">
        <v>14</v>
      </c>
      <c r="K52" s="16">
        <v>14</v>
      </c>
      <c r="L52" s="16">
        <v>16</v>
      </c>
      <c r="M52" s="50">
        <v>18</v>
      </c>
      <c r="N52" s="18">
        <f t="shared" si="1"/>
        <v>15.25</v>
      </c>
    </row>
    <row r="53" spans="1:14" ht="12" customHeight="1">
      <c r="A53" s="10" t="str">
        <f>'Pregnant Women Participating'!A53</f>
        <v>Five Sandoval Pueblos, NM</v>
      </c>
      <c r="B53" s="18">
        <v>14</v>
      </c>
      <c r="C53" s="16">
        <v>16</v>
      </c>
      <c r="D53" s="16">
        <v>12</v>
      </c>
      <c r="E53" s="16">
        <v>17</v>
      </c>
      <c r="F53" s="16">
        <v>16</v>
      </c>
      <c r="G53" s="16">
        <v>16</v>
      </c>
      <c r="H53" s="16">
        <v>15</v>
      </c>
      <c r="I53" s="16">
        <v>10</v>
      </c>
      <c r="J53" s="16">
        <v>8</v>
      </c>
      <c r="K53" s="16">
        <v>11</v>
      </c>
      <c r="L53" s="16">
        <v>14</v>
      </c>
      <c r="M53" s="50">
        <v>16</v>
      </c>
      <c r="N53" s="18">
        <f t="shared" si="1"/>
        <v>13.75</v>
      </c>
    </row>
    <row r="54" spans="1:14" ht="12" customHeight="1">
      <c r="A54" s="10" t="str">
        <f>'Pregnant Women Participating'!A54</f>
        <v>Isleta Pueblo, NM</v>
      </c>
      <c r="B54" s="18">
        <v>43</v>
      </c>
      <c r="C54" s="16">
        <v>54</v>
      </c>
      <c r="D54" s="16">
        <v>60</v>
      </c>
      <c r="E54" s="16">
        <v>72</v>
      </c>
      <c r="F54" s="16">
        <v>76</v>
      </c>
      <c r="G54" s="16">
        <v>78</v>
      </c>
      <c r="H54" s="16">
        <v>70</v>
      </c>
      <c r="I54" s="16">
        <v>71</v>
      </c>
      <c r="J54" s="16">
        <v>71</v>
      </c>
      <c r="K54" s="16">
        <v>87</v>
      </c>
      <c r="L54" s="16">
        <v>79</v>
      </c>
      <c r="M54" s="50">
        <v>73</v>
      </c>
      <c r="N54" s="18">
        <f t="shared" si="1"/>
        <v>69.5</v>
      </c>
    </row>
    <row r="55" spans="1:14" ht="12" customHeight="1">
      <c r="A55" s="10" t="str">
        <f>'Pregnant Women Participating'!A55</f>
        <v>San Felipe Pueblo, NM</v>
      </c>
      <c r="B55" s="18">
        <v>19</v>
      </c>
      <c r="C55" s="16">
        <v>22</v>
      </c>
      <c r="D55" s="16">
        <v>19</v>
      </c>
      <c r="E55" s="16">
        <v>18</v>
      </c>
      <c r="F55" s="16">
        <v>16</v>
      </c>
      <c r="G55" s="16">
        <v>16</v>
      </c>
      <c r="H55" s="16">
        <v>19</v>
      </c>
      <c r="I55" s="16">
        <v>13</v>
      </c>
      <c r="J55" s="16">
        <v>9</v>
      </c>
      <c r="K55" s="16">
        <v>6</v>
      </c>
      <c r="L55" s="16">
        <v>10</v>
      </c>
      <c r="M55" s="50">
        <v>10</v>
      </c>
      <c r="N55" s="18">
        <f t="shared" si="1"/>
        <v>14.75</v>
      </c>
    </row>
    <row r="56" spans="1:14" ht="12" customHeight="1">
      <c r="A56" s="10" t="str">
        <f>'Pregnant Women Participating'!A56</f>
        <v>Santo Domingo Tribe, NM</v>
      </c>
      <c r="B56" s="18">
        <v>13</v>
      </c>
      <c r="C56" s="16">
        <v>15</v>
      </c>
      <c r="D56" s="16">
        <v>14</v>
      </c>
      <c r="E56" s="16">
        <v>12</v>
      </c>
      <c r="F56" s="16">
        <v>9</v>
      </c>
      <c r="G56" s="16">
        <v>5</v>
      </c>
      <c r="H56" s="16">
        <v>3</v>
      </c>
      <c r="I56" s="16">
        <v>5</v>
      </c>
      <c r="J56" s="16">
        <v>8</v>
      </c>
      <c r="K56" s="16">
        <v>10</v>
      </c>
      <c r="L56" s="16">
        <v>11</v>
      </c>
      <c r="M56" s="50">
        <v>13</v>
      </c>
      <c r="N56" s="18">
        <f t="shared" si="1"/>
        <v>9.833333333333334</v>
      </c>
    </row>
    <row r="57" spans="1:14" ht="12" customHeight="1">
      <c r="A57" s="10" t="str">
        <f>'Pregnant Women Participating'!A57</f>
        <v>Zuni Pueblo, NM</v>
      </c>
      <c r="B57" s="18">
        <v>28</v>
      </c>
      <c r="C57" s="16">
        <v>35</v>
      </c>
      <c r="D57" s="16">
        <v>37</v>
      </c>
      <c r="E57" s="16">
        <v>37</v>
      </c>
      <c r="F57" s="16">
        <v>36</v>
      </c>
      <c r="G57" s="16">
        <v>34</v>
      </c>
      <c r="H57" s="16">
        <v>36</v>
      </c>
      <c r="I57" s="16">
        <v>37</v>
      </c>
      <c r="J57" s="16">
        <v>31</v>
      </c>
      <c r="K57" s="16">
        <v>26</v>
      </c>
      <c r="L57" s="16">
        <v>20</v>
      </c>
      <c r="M57" s="50">
        <v>13</v>
      </c>
      <c r="N57" s="18">
        <f t="shared" si="1"/>
        <v>30.833333333333332</v>
      </c>
    </row>
    <row r="58" spans="1:14" ht="12" customHeight="1">
      <c r="A58" s="10" t="str">
        <f>'Pregnant Women Participating'!A58</f>
        <v>Cherokee Nation, OK</v>
      </c>
      <c r="B58" s="18">
        <v>657</v>
      </c>
      <c r="C58" s="16">
        <v>698</v>
      </c>
      <c r="D58" s="16">
        <v>688</v>
      </c>
      <c r="E58" s="16">
        <v>694</v>
      </c>
      <c r="F58" s="16">
        <v>628</v>
      </c>
      <c r="G58" s="16">
        <v>608</v>
      </c>
      <c r="H58" s="16">
        <v>609</v>
      </c>
      <c r="I58" s="16">
        <v>592</v>
      </c>
      <c r="J58" s="16">
        <v>593</v>
      </c>
      <c r="K58" s="16">
        <v>616</v>
      </c>
      <c r="L58" s="16">
        <v>599</v>
      </c>
      <c r="M58" s="50">
        <v>601</v>
      </c>
      <c r="N58" s="18">
        <f t="shared" si="1"/>
        <v>631.9166666666666</v>
      </c>
    </row>
    <row r="59" spans="1:14" ht="12" customHeight="1">
      <c r="A59" s="10" t="str">
        <f>'Pregnant Women Participating'!A59</f>
        <v>Chickasaw Nation, OK</v>
      </c>
      <c r="B59" s="18">
        <v>378</v>
      </c>
      <c r="C59" s="16">
        <v>362</v>
      </c>
      <c r="D59" s="16">
        <v>363</v>
      </c>
      <c r="E59" s="16">
        <v>383</v>
      </c>
      <c r="F59" s="16">
        <v>367</v>
      </c>
      <c r="G59" s="16">
        <v>367</v>
      </c>
      <c r="H59" s="16">
        <v>373</v>
      </c>
      <c r="I59" s="16">
        <v>347</v>
      </c>
      <c r="J59" s="16">
        <v>335</v>
      </c>
      <c r="K59" s="16">
        <v>359</v>
      </c>
      <c r="L59" s="16">
        <v>338</v>
      </c>
      <c r="M59" s="50">
        <v>351</v>
      </c>
      <c r="N59" s="18">
        <f t="shared" si="1"/>
        <v>360.25</v>
      </c>
    </row>
    <row r="60" spans="1:14" ht="12" customHeight="1">
      <c r="A60" s="10" t="str">
        <f>'Pregnant Women Participating'!A60</f>
        <v>Choctaw Nation, OK</v>
      </c>
      <c r="B60" s="18">
        <v>486</v>
      </c>
      <c r="C60" s="16">
        <v>493</v>
      </c>
      <c r="D60" s="16">
        <v>469</v>
      </c>
      <c r="E60" s="16">
        <v>464</v>
      </c>
      <c r="F60" s="16">
        <v>446</v>
      </c>
      <c r="G60" s="16">
        <v>445</v>
      </c>
      <c r="H60" s="16">
        <v>412</v>
      </c>
      <c r="I60" s="16">
        <v>417</v>
      </c>
      <c r="J60" s="16">
        <v>421</v>
      </c>
      <c r="K60" s="16">
        <v>421</v>
      </c>
      <c r="L60" s="16">
        <v>416</v>
      </c>
      <c r="M60" s="50">
        <v>428</v>
      </c>
      <c r="N60" s="18">
        <f t="shared" si="1"/>
        <v>443.1666666666667</v>
      </c>
    </row>
    <row r="61" spans="1:14" ht="12" customHeight="1">
      <c r="A61" s="10" t="str">
        <f>'Pregnant Women Participating'!A61</f>
        <v>Citizen Potawatomi Nation, OK</v>
      </c>
      <c r="B61" s="18">
        <v>102</v>
      </c>
      <c r="C61" s="16">
        <v>99</v>
      </c>
      <c r="D61" s="16">
        <v>96</v>
      </c>
      <c r="E61" s="16">
        <v>110</v>
      </c>
      <c r="F61" s="16">
        <v>103</v>
      </c>
      <c r="G61" s="16">
        <v>128</v>
      </c>
      <c r="H61" s="16">
        <v>130</v>
      </c>
      <c r="I61" s="16">
        <v>128</v>
      </c>
      <c r="J61" s="16">
        <v>130</v>
      </c>
      <c r="K61" s="16">
        <v>126</v>
      </c>
      <c r="L61" s="16">
        <v>132</v>
      </c>
      <c r="M61" s="50">
        <v>144</v>
      </c>
      <c r="N61" s="18">
        <f t="shared" si="1"/>
        <v>119</v>
      </c>
    </row>
    <row r="62" spans="1:14" ht="12" customHeight="1">
      <c r="A62" s="10" t="str">
        <f>'Pregnant Women Participating'!A62</f>
        <v>Inter-Tribal Council, OK</v>
      </c>
      <c r="B62" s="18">
        <v>78</v>
      </c>
      <c r="C62" s="16">
        <v>80</v>
      </c>
      <c r="D62" s="16">
        <v>81</v>
      </c>
      <c r="E62" s="16">
        <v>83</v>
      </c>
      <c r="F62" s="16">
        <v>79</v>
      </c>
      <c r="G62" s="16">
        <v>71</v>
      </c>
      <c r="H62" s="16">
        <v>69</v>
      </c>
      <c r="I62" s="16">
        <v>72</v>
      </c>
      <c r="J62" s="16">
        <v>73</v>
      </c>
      <c r="K62" s="16">
        <v>87</v>
      </c>
      <c r="L62" s="16">
        <v>86</v>
      </c>
      <c r="M62" s="50">
        <v>105</v>
      </c>
      <c r="N62" s="18">
        <f t="shared" si="1"/>
        <v>80.33333333333333</v>
      </c>
    </row>
    <row r="63" spans="1:14" ht="12" customHeight="1">
      <c r="A63" s="10" t="str">
        <f>'Pregnant Women Participating'!A63</f>
        <v>Muscogee Creek Nation, OK</v>
      </c>
      <c r="B63" s="18">
        <v>260</v>
      </c>
      <c r="C63" s="16">
        <v>266</v>
      </c>
      <c r="D63" s="16">
        <v>264</v>
      </c>
      <c r="E63" s="16">
        <v>275</v>
      </c>
      <c r="F63" s="16">
        <v>262</v>
      </c>
      <c r="G63" s="16">
        <v>266</v>
      </c>
      <c r="H63" s="16">
        <v>264</v>
      </c>
      <c r="I63" s="16">
        <v>259</v>
      </c>
      <c r="J63" s="16">
        <v>270</v>
      </c>
      <c r="K63" s="16">
        <v>269</v>
      </c>
      <c r="L63" s="16">
        <v>251</v>
      </c>
      <c r="M63" s="50">
        <v>268</v>
      </c>
      <c r="N63" s="18">
        <f t="shared" si="1"/>
        <v>264.5</v>
      </c>
    </row>
    <row r="64" spans="1:14" ht="12" customHeight="1">
      <c r="A64" s="10" t="str">
        <f>'Pregnant Women Participating'!A64</f>
        <v>Osage Tribal Council, OK</v>
      </c>
      <c r="B64" s="18">
        <v>332</v>
      </c>
      <c r="C64" s="16">
        <v>320</v>
      </c>
      <c r="D64" s="16">
        <v>334</v>
      </c>
      <c r="E64" s="16">
        <v>336</v>
      </c>
      <c r="F64" s="16">
        <v>321</v>
      </c>
      <c r="G64" s="16">
        <v>293</v>
      </c>
      <c r="H64" s="16">
        <v>180</v>
      </c>
      <c r="I64" s="16">
        <v>100</v>
      </c>
      <c r="J64" s="16">
        <v>123</v>
      </c>
      <c r="K64" s="16">
        <v>176</v>
      </c>
      <c r="L64" s="16">
        <v>226</v>
      </c>
      <c r="M64" s="50">
        <v>247</v>
      </c>
      <c r="N64" s="18">
        <f t="shared" si="1"/>
        <v>249</v>
      </c>
    </row>
    <row r="65" spans="1:14" ht="12" customHeight="1">
      <c r="A65" s="10" t="str">
        <f>'Pregnant Women Participating'!A65</f>
        <v>Otoe-Missouria Tribe, OK</v>
      </c>
      <c r="B65" s="18">
        <v>72</v>
      </c>
      <c r="C65" s="16">
        <v>72</v>
      </c>
      <c r="D65" s="16">
        <v>65</v>
      </c>
      <c r="E65" s="16">
        <v>59</v>
      </c>
      <c r="F65" s="16">
        <v>46</v>
      </c>
      <c r="G65" s="16">
        <v>43</v>
      </c>
      <c r="H65" s="16">
        <v>40</v>
      </c>
      <c r="I65" s="16">
        <v>47</v>
      </c>
      <c r="J65" s="16">
        <v>49</v>
      </c>
      <c r="K65" s="16">
        <v>50</v>
      </c>
      <c r="L65" s="16">
        <v>50</v>
      </c>
      <c r="M65" s="50">
        <v>54</v>
      </c>
      <c r="N65" s="18">
        <f t="shared" si="1"/>
        <v>53.916666666666664</v>
      </c>
    </row>
    <row r="66" spans="1:14" ht="12" customHeight="1">
      <c r="A66" s="10" t="str">
        <f>'Pregnant Women Participating'!A66</f>
        <v>Wichita, Caddo &amp; Delaware (WCD), OK</v>
      </c>
      <c r="B66" s="18">
        <v>382</v>
      </c>
      <c r="C66" s="16">
        <v>393</v>
      </c>
      <c r="D66" s="16">
        <v>411</v>
      </c>
      <c r="E66" s="16">
        <v>405</v>
      </c>
      <c r="F66" s="16">
        <v>392</v>
      </c>
      <c r="G66" s="16">
        <v>404</v>
      </c>
      <c r="H66" s="16">
        <v>396</v>
      </c>
      <c r="I66" s="16">
        <v>406</v>
      </c>
      <c r="J66" s="16">
        <v>417</v>
      </c>
      <c r="K66" s="16">
        <v>411</v>
      </c>
      <c r="L66" s="16">
        <v>413</v>
      </c>
      <c r="M66" s="50">
        <v>395</v>
      </c>
      <c r="N66" s="18">
        <f t="shared" si="1"/>
        <v>402.0833333333333</v>
      </c>
    </row>
    <row r="67" spans="1:14" s="23" customFormat="1" ht="24.75" customHeight="1">
      <c r="A67" s="19" t="str">
        <f>'Pregnant Women Participating'!A67</f>
        <v>Southwest Region</v>
      </c>
      <c r="B67" s="21">
        <v>89482</v>
      </c>
      <c r="C67" s="20">
        <v>91605</v>
      </c>
      <c r="D67" s="20">
        <v>91031</v>
      </c>
      <c r="E67" s="20">
        <v>92410</v>
      </c>
      <c r="F67" s="20">
        <v>90875</v>
      </c>
      <c r="G67" s="20">
        <v>87573</v>
      </c>
      <c r="H67" s="20">
        <v>86318</v>
      </c>
      <c r="I67" s="20">
        <v>84525</v>
      </c>
      <c r="J67" s="20">
        <v>82697</v>
      </c>
      <c r="K67" s="20">
        <v>82267</v>
      </c>
      <c r="L67" s="20">
        <v>82411</v>
      </c>
      <c r="M67" s="49">
        <v>84191</v>
      </c>
      <c r="N67" s="21">
        <f t="shared" si="1"/>
        <v>87115.41666666667</v>
      </c>
    </row>
    <row r="68" spans="1:14" ht="12" customHeight="1">
      <c r="A68" s="10" t="str">
        <f>'Pregnant Women Participating'!A68</f>
        <v>Colorado</v>
      </c>
      <c r="B68" s="18">
        <v>8306</v>
      </c>
      <c r="C68" s="16">
        <v>8215</v>
      </c>
      <c r="D68" s="16">
        <v>7940</v>
      </c>
      <c r="E68" s="16">
        <v>8155</v>
      </c>
      <c r="F68" s="16">
        <v>7964</v>
      </c>
      <c r="G68" s="16">
        <v>7655</v>
      </c>
      <c r="H68" s="16">
        <v>7479</v>
      </c>
      <c r="I68" s="16">
        <v>7487</v>
      </c>
      <c r="J68" s="16">
        <v>7313</v>
      </c>
      <c r="K68" s="16">
        <v>7327</v>
      </c>
      <c r="L68" s="16">
        <v>7390</v>
      </c>
      <c r="M68" s="50">
        <v>7526</v>
      </c>
      <c r="N68" s="18">
        <f t="shared" si="1"/>
        <v>7729.75</v>
      </c>
    </row>
    <row r="69" spans="1:14" ht="12" customHeight="1">
      <c r="A69" s="10" t="str">
        <f>'Pregnant Women Participating'!A69</f>
        <v>Iowa</v>
      </c>
      <c r="B69" s="18">
        <v>6403</v>
      </c>
      <c r="C69" s="16">
        <v>6445</v>
      </c>
      <c r="D69" s="16">
        <v>6192</v>
      </c>
      <c r="E69" s="16">
        <v>6428</v>
      </c>
      <c r="F69" s="16">
        <v>6213</v>
      </c>
      <c r="G69" s="16">
        <v>6103</v>
      </c>
      <c r="H69" s="16">
        <v>5995</v>
      </c>
      <c r="I69" s="16">
        <v>6001</v>
      </c>
      <c r="J69" s="16">
        <v>6086</v>
      </c>
      <c r="K69" s="16">
        <v>6102</v>
      </c>
      <c r="L69" s="16">
        <v>6248</v>
      </c>
      <c r="M69" s="50">
        <v>6269</v>
      </c>
      <c r="N69" s="18">
        <f t="shared" si="1"/>
        <v>6207.083333333333</v>
      </c>
    </row>
    <row r="70" spans="1:14" ht="12" customHeight="1">
      <c r="A70" s="10" t="str">
        <f>'Pregnant Women Participating'!A70</f>
        <v>Kansas</v>
      </c>
      <c r="B70" s="18">
        <v>5467</v>
      </c>
      <c r="C70" s="16">
        <v>5552</v>
      </c>
      <c r="D70" s="16">
        <v>5529</v>
      </c>
      <c r="E70" s="16">
        <v>5673</v>
      </c>
      <c r="F70" s="16">
        <v>5116</v>
      </c>
      <c r="G70" s="16">
        <v>4847</v>
      </c>
      <c r="H70" s="16">
        <v>4810</v>
      </c>
      <c r="I70" s="16">
        <v>4749</v>
      </c>
      <c r="J70" s="16">
        <v>4662</v>
      </c>
      <c r="K70" s="16">
        <v>4753</v>
      </c>
      <c r="L70" s="16">
        <v>4772</v>
      </c>
      <c r="M70" s="50">
        <v>4885</v>
      </c>
      <c r="N70" s="18">
        <f t="shared" si="1"/>
        <v>5067.916666666667</v>
      </c>
    </row>
    <row r="71" spans="1:14" ht="12" customHeight="1">
      <c r="A71" s="10" t="str">
        <f>'Pregnant Women Participating'!A71</f>
        <v>Missouri</v>
      </c>
      <c r="B71" s="18">
        <v>14281</v>
      </c>
      <c r="C71" s="16">
        <v>14525</v>
      </c>
      <c r="D71" s="16">
        <v>14398</v>
      </c>
      <c r="E71" s="16">
        <v>14591</v>
      </c>
      <c r="F71" s="16">
        <v>13920</v>
      </c>
      <c r="G71" s="16">
        <v>13701</v>
      </c>
      <c r="H71" s="16">
        <v>13538</v>
      </c>
      <c r="I71" s="16">
        <v>13347</v>
      </c>
      <c r="J71" s="16">
        <v>13151</v>
      </c>
      <c r="K71" s="16">
        <v>13219</v>
      </c>
      <c r="L71" s="16">
        <v>13170</v>
      </c>
      <c r="M71" s="50">
        <v>13397</v>
      </c>
      <c r="N71" s="18">
        <f t="shared" si="1"/>
        <v>13769.833333333334</v>
      </c>
    </row>
    <row r="72" spans="1:14" ht="12" customHeight="1">
      <c r="A72" s="10" t="str">
        <f>'Pregnant Women Participating'!A72</f>
        <v>Montana</v>
      </c>
      <c r="B72" s="18">
        <v>1389</v>
      </c>
      <c r="C72" s="16">
        <v>1397</v>
      </c>
      <c r="D72" s="16">
        <v>1360</v>
      </c>
      <c r="E72" s="16">
        <v>1351</v>
      </c>
      <c r="F72" s="16">
        <v>1308</v>
      </c>
      <c r="G72" s="16">
        <v>1292</v>
      </c>
      <c r="H72" s="16">
        <v>1315</v>
      </c>
      <c r="I72" s="16">
        <v>1328</v>
      </c>
      <c r="J72" s="16">
        <v>1344</v>
      </c>
      <c r="K72" s="16">
        <v>1344</v>
      </c>
      <c r="L72" s="16">
        <v>1315</v>
      </c>
      <c r="M72" s="50">
        <v>1334</v>
      </c>
      <c r="N72" s="18">
        <f t="shared" si="1"/>
        <v>1339.75</v>
      </c>
    </row>
    <row r="73" spans="1:14" ht="12" customHeight="1">
      <c r="A73" s="10" t="str">
        <f>'Pregnant Women Participating'!A73</f>
        <v>Nebraska</v>
      </c>
      <c r="B73" s="18">
        <v>3063</v>
      </c>
      <c r="C73" s="16">
        <v>3119</v>
      </c>
      <c r="D73" s="16">
        <v>3001</v>
      </c>
      <c r="E73" s="16">
        <v>3058</v>
      </c>
      <c r="F73" s="16">
        <v>2959</v>
      </c>
      <c r="G73" s="16">
        <v>2885</v>
      </c>
      <c r="H73" s="16">
        <v>2907</v>
      </c>
      <c r="I73" s="16">
        <v>2897</v>
      </c>
      <c r="J73" s="16">
        <v>2894</v>
      </c>
      <c r="K73" s="16">
        <v>2962</v>
      </c>
      <c r="L73" s="16">
        <v>3052</v>
      </c>
      <c r="M73" s="50">
        <v>3098</v>
      </c>
      <c r="N73" s="18">
        <f t="shared" si="1"/>
        <v>2991.25</v>
      </c>
    </row>
    <row r="74" spans="1:14" ht="12" customHeight="1">
      <c r="A74" s="10" t="str">
        <f>'Pregnant Women Participating'!A74</f>
        <v>North Dakota</v>
      </c>
      <c r="B74" s="18">
        <v>1109</v>
      </c>
      <c r="C74" s="16">
        <v>1070</v>
      </c>
      <c r="D74" s="16">
        <v>1055</v>
      </c>
      <c r="E74" s="16">
        <v>1095</v>
      </c>
      <c r="F74" s="16">
        <v>1048</v>
      </c>
      <c r="G74" s="16">
        <v>1022</v>
      </c>
      <c r="H74" s="16">
        <v>1037</v>
      </c>
      <c r="I74" s="16">
        <v>1012</v>
      </c>
      <c r="J74" s="16">
        <v>1048</v>
      </c>
      <c r="K74" s="16">
        <v>1054</v>
      </c>
      <c r="L74" s="16">
        <v>1026</v>
      </c>
      <c r="M74" s="50">
        <v>1043</v>
      </c>
      <c r="N74" s="18">
        <f t="shared" si="1"/>
        <v>1051.5833333333333</v>
      </c>
    </row>
    <row r="75" spans="1:14" ht="12" customHeight="1">
      <c r="A75" s="10" t="str">
        <f>'Pregnant Women Participating'!A75</f>
        <v>South Dakota</v>
      </c>
      <c r="B75" s="18">
        <v>1257</v>
      </c>
      <c r="C75" s="16">
        <v>1236</v>
      </c>
      <c r="D75" s="16">
        <v>1198</v>
      </c>
      <c r="E75" s="16">
        <v>1210</v>
      </c>
      <c r="F75" s="16">
        <v>1187</v>
      </c>
      <c r="G75" s="16">
        <v>1155</v>
      </c>
      <c r="H75" s="16">
        <v>1197</v>
      </c>
      <c r="I75" s="16">
        <v>1247</v>
      </c>
      <c r="J75" s="16">
        <v>1256</v>
      </c>
      <c r="K75" s="16">
        <v>1297</v>
      </c>
      <c r="L75" s="16">
        <v>1323</v>
      </c>
      <c r="M75" s="50">
        <v>1325</v>
      </c>
      <c r="N75" s="18">
        <f t="shared" si="1"/>
        <v>1240.6666666666667</v>
      </c>
    </row>
    <row r="76" spans="1:14" ht="12" customHeight="1">
      <c r="A76" s="10" t="str">
        <f>'Pregnant Women Participating'!A76</f>
        <v>Utah</v>
      </c>
      <c r="B76" s="18">
        <v>4546</v>
      </c>
      <c r="C76" s="16">
        <v>4572</v>
      </c>
      <c r="D76" s="16">
        <v>4446</v>
      </c>
      <c r="E76" s="16">
        <v>4530</v>
      </c>
      <c r="F76" s="16">
        <v>4354</v>
      </c>
      <c r="G76" s="16">
        <v>4185</v>
      </c>
      <c r="H76" s="16">
        <v>4213</v>
      </c>
      <c r="I76" s="16">
        <v>4194</v>
      </c>
      <c r="J76" s="16">
        <v>4121</v>
      </c>
      <c r="K76" s="16">
        <v>4111</v>
      </c>
      <c r="L76" s="16">
        <v>4200</v>
      </c>
      <c r="M76" s="50">
        <v>4289</v>
      </c>
      <c r="N76" s="18">
        <f t="shared" si="1"/>
        <v>4313.416666666667</v>
      </c>
    </row>
    <row r="77" spans="1:14" ht="12" customHeight="1">
      <c r="A77" s="10" t="str">
        <f>'Pregnant Women Participating'!A77</f>
        <v>Wyoming</v>
      </c>
      <c r="B77" s="18">
        <v>925</v>
      </c>
      <c r="C77" s="16">
        <v>910</v>
      </c>
      <c r="D77" s="16">
        <v>898</v>
      </c>
      <c r="E77" s="16">
        <v>925</v>
      </c>
      <c r="F77" s="16">
        <v>885</v>
      </c>
      <c r="G77" s="16">
        <v>875</v>
      </c>
      <c r="H77" s="16">
        <v>895</v>
      </c>
      <c r="I77" s="16">
        <v>933</v>
      </c>
      <c r="J77" s="16">
        <v>950</v>
      </c>
      <c r="K77" s="16">
        <v>988</v>
      </c>
      <c r="L77" s="16">
        <v>962</v>
      </c>
      <c r="M77" s="50">
        <v>970</v>
      </c>
      <c r="N77" s="18">
        <f t="shared" si="1"/>
        <v>926.3333333333334</v>
      </c>
    </row>
    <row r="78" spans="1:14" ht="12" customHeight="1">
      <c r="A78" s="10" t="str">
        <f>'Pregnant Women Participating'!A78</f>
        <v>Ute Mountain Ute Tribe, CO</v>
      </c>
      <c r="B78" s="18">
        <v>10</v>
      </c>
      <c r="C78" s="16">
        <v>10</v>
      </c>
      <c r="D78" s="16">
        <v>8</v>
      </c>
      <c r="E78" s="16">
        <v>8</v>
      </c>
      <c r="F78" s="16">
        <v>4</v>
      </c>
      <c r="G78" s="16">
        <v>6</v>
      </c>
      <c r="H78" s="16">
        <v>5</v>
      </c>
      <c r="I78" s="16">
        <v>8</v>
      </c>
      <c r="J78" s="16">
        <v>9</v>
      </c>
      <c r="K78" s="16">
        <v>9</v>
      </c>
      <c r="L78" s="16">
        <v>10</v>
      </c>
      <c r="M78" s="50">
        <v>8</v>
      </c>
      <c r="N78" s="18">
        <f t="shared" si="1"/>
        <v>7.916666666666667</v>
      </c>
    </row>
    <row r="79" spans="1:14" ht="12" customHeight="1">
      <c r="A79" s="10" t="str">
        <f>'Pregnant Women Participating'!A79</f>
        <v>Omaha Sioux, NE</v>
      </c>
      <c r="B79" s="18">
        <v>8</v>
      </c>
      <c r="C79" s="16">
        <v>7</v>
      </c>
      <c r="D79" s="16">
        <v>8</v>
      </c>
      <c r="E79" s="16">
        <v>6</v>
      </c>
      <c r="F79" s="16">
        <v>10</v>
      </c>
      <c r="G79" s="16">
        <v>8</v>
      </c>
      <c r="H79" s="16">
        <v>8</v>
      </c>
      <c r="I79" s="16">
        <v>10</v>
      </c>
      <c r="J79" s="16">
        <v>13</v>
      </c>
      <c r="K79" s="16">
        <v>12</v>
      </c>
      <c r="L79" s="16">
        <v>5</v>
      </c>
      <c r="M79" s="50">
        <v>7</v>
      </c>
      <c r="N79" s="18">
        <f t="shared" si="1"/>
        <v>8.5</v>
      </c>
    </row>
    <row r="80" spans="1:14" ht="12" customHeight="1">
      <c r="A80" s="10" t="str">
        <f>'Pregnant Women Participating'!A80</f>
        <v>Santee Sioux, NE</v>
      </c>
      <c r="B80" s="18">
        <v>7</v>
      </c>
      <c r="C80" s="16">
        <v>5</v>
      </c>
      <c r="D80" s="16">
        <v>4</v>
      </c>
      <c r="E80" s="16">
        <v>6</v>
      </c>
      <c r="F80" s="16">
        <v>8</v>
      </c>
      <c r="G80" s="16">
        <v>9</v>
      </c>
      <c r="H80" s="16">
        <v>7</v>
      </c>
      <c r="I80" s="16">
        <v>8</v>
      </c>
      <c r="J80" s="16">
        <v>9</v>
      </c>
      <c r="K80" s="16">
        <v>8</v>
      </c>
      <c r="L80" s="16">
        <v>9</v>
      </c>
      <c r="M80" s="50">
        <v>5</v>
      </c>
      <c r="N80" s="18">
        <f t="shared" si="1"/>
        <v>7.083333333333333</v>
      </c>
    </row>
    <row r="81" spans="1:14" ht="12" customHeight="1">
      <c r="A81" s="10" t="str">
        <f>'Pregnant Women Participating'!A81</f>
        <v>Winnebago Tribe, NE</v>
      </c>
      <c r="B81" s="18">
        <v>9</v>
      </c>
      <c r="C81" s="16">
        <v>10</v>
      </c>
      <c r="D81" s="16">
        <v>10</v>
      </c>
      <c r="E81" s="16">
        <v>10</v>
      </c>
      <c r="F81" s="16">
        <v>8</v>
      </c>
      <c r="G81" s="16">
        <v>7</v>
      </c>
      <c r="H81" s="16">
        <v>13</v>
      </c>
      <c r="I81" s="16">
        <v>13</v>
      </c>
      <c r="J81" s="16">
        <v>15</v>
      </c>
      <c r="K81" s="16">
        <v>13</v>
      </c>
      <c r="L81" s="16">
        <v>11</v>
      </c>
      <c r="M81" s="50">
        <v>12</v>
      </c>
      <c r="N81" s="18">
        <f t="shared" si="1"/>
        <v>10.916666666666666</v>
      </c>
    </row>
    <row r="82" spans="1:14" ht="12" customHeight="1">
      <c r="A82" s="10" t="str">
        <f>'Pregnant Women Participating'!A82</f>
        <v>Standing Rock Sioux Tribe, ND</v>
      </c>
      <c r="B82" s="18">
        <v>53</v>
      </c>
      <c r="C82" s="16">
        <v>52</v>
      </c>
      <c r="D82" s="16">
        <v>53</v>
      </c>
      <c r="E82" s="16">
        <v>55</v>
      </c>
      <c r="F82" s="16">
        <v>45</v>
      </c>
      <c r="G82" s="16">
        <v>51</v>
      </c>
      <c r="H82" s="16">
        <v>47</v>
      </c>
      <c r="I82" s="16">
        <v>50</v>
      </c>
      <c r="J82" s="16">
        <v>51</v>
      </c>
      <c r="K82" s="16">
        <v>46</v>
      </c>
      <c r="L82" s="16">
        <v>39</v>
      </c>
      <c r="M82" s="50">
        <v>48</v>
      </c>
      <c r="N82" s="18">
        <f t="shared" si="1"/>
        <v>49.166666666666664</v>
      </c>
    </row>
    <row r="83" spans="1:14" ht="12" customHeight="1">
      <c r="A83" s="10" t="str">
        <f>'Pregnant Women Participating'!A83</f>
        <v>Three Affiliated Tribes, ND</v>
      </c>
      <c r="B83" s="18">
        <v>32</v>
      </c>
      <c r="C83" s="16">
        <v>26</v>
      </c>
      <c r="D83" s="16">
        <v>24</v>
      </c>
      <c r="E83" s="16">
        <v>24</v>
      </c>
      <c r="F83" s="16">
        <v>28</v>
      </c>
      <c r="G83" s="16">
        <v>28</v>
      </c>
      <c r="H83" s="16">
        <v>31</v>
      </c>
      <c r="I83" s="16">
        <v>38</v>
      </c>
      <c r="J83" s="16">
        <v>32</v>
      </c>
      <c r="K83" s="16">
        <v>30</v>
      </c>
      <c r="L83" s="16">
        <v>26</v>
      </c>
      <c r="M83" s="50">
        <v>34</v>
      </c>
      <c r="N83" s="18">
        <f t="shared" si="1"/>
        <v>29.416666666666668</v>
      </c>
    </row>
    <row r="84" spans="1:14" ht="12" customHeight="1">
      <c r="A84" s="10" t="str">
        <f>'Pregnant Women Participating'!A84</f>
        <v>Cheyenne River Sioux, SD</v>
      </c>
      <c r="B84" s="18">
        <v>45</v>
      </c>
      <c r="C84" s="16">
        <v>51</v>
      </c>
      <c r="D84" s="16">
        <v>53</v>
      </c>
      <c r="E84" s="16">
        <v>51</v>
      </c>
      <c r="F84" s="16">
        <v>48</v>
      </c>
      <c r="G84" s="16">
        <v>56</v>
      </c>
      <c r="H84" s="16">
        <v>40</v>
      </c>
      <c r="I84" s="16">
        <v>42</v>
      </c>
      <c r="J84" s="16">
        <v>43</v>
      </c>
      <c r="K84" s="16">
        <v>42</v>
      </c>
      <c r="L84" s="16">
        <v>41</v>
      </c>
      <c r="M84" s="50">
        <v>41</v>
      </c>
      <c r="N84" s="18">
        <f t="shared" si="1"/>
        <v>46.083333333333336</v>
      </c>
    </row>
    <row r="85" spans="1:14" ht="12" customHeight="1">
      <c r="A85" s="10" t="str">
        <f>'Pregnant Women Participating'!A85</f>
        <v>Rosebud Sioux, SD</v>
      </c>
      <c r="B85" s="18">
        <v>81</v>
      </c>
      <c r="C85" s="16">
        <v>88</v>
      </c>
      <c r="D85" s="16">
        <v>86</v>
      </c>
      <c r="E85" s="16">
        <v>90</v>
      </c>
      <c r="F85" s="16">
        <v>91</v>
      </c>
      <c r="G85" s="16">
        <v>89</v>
      </c>
      <c r="H85" s="16">
        <v>77</v>
      </c>
      <c r="I85" s="16">
        <v>84</v>
      </c>
      <c r="J85" s="16">
        <v>92</v>
      </c>
      <c r="K85" s="16">
        <v>90</v>
      </c>
      <c r="L85" s="16">
        <v>89</v>
      </c>
      <c r="M85" s="50">
        <v>82</v>
      </c>
      <c r="N85" s="18">
        <f t="shared" si="1"/>
        <v>86.58333333333333</v>
      </c>
    </row>
    <row r="86" spans="1:14" ht="12" customHeight="1">
      <c r="A86" s="10" t="str">
        <f>'Pregnant Women Participating'!A86</f>
        <v>Northern Arapahoe, WY</v>
      </c>
      <c r="B86" s="18">
        <v>50</v>
      </c>
      <c r="C86" s="16">
        <v>56</v>
      </c>
      <c r="D86" s="16">
        <v>52</v>
      </c>
      <c r="E86" s="16">
        <v>53</v>
      </c>
      <c r="F86" s="16">
        <v>55</v>
      </c>
      <c r="G86" s="16">
        <v>52</v>
      </c>
      <c r="H86" s="16">
        <v>40</v>
      </c>
      <c r="I86" s="16">
        <v>35</v>
      </c>
      <c r="J86" s="16">
        <v>34</v>
      </c>
      <c r="K86" s="16">
        <v>35</v>
      </c>
      <c r="L86" s="16">
        <v>38</v>
      </c>
      <c r="M86" s="50">
        <v>38</v>
      </c>
      <c r="N86" s="18">
        <f t="shared" si="1"/>
        <v>44.833333333333336</v>
      </c>
    </row>
    <row r="87" spans="1:14" ht="12" customHeight="1">
      <c r="A87" s="10" t="str">
        <f>'Pregnant Women Participating'!A87</f>
        <v>Shoshone Tribe, WY</v>
      </c>
      <c r="B87" s="18">
        <v>14</v>
      </c>
      <c r="C87" s="16">
        <v>14</v>
      </c>
      <c r="D87" s="16">
        <v>16</v>
      </c>
      <c r="E87" s="16">
        <v>21</v>
      </c>
      <c r="F87" s="16">
        <v>22</v>
      </c>
      <c r="G87" s="16">
        <v>18</v>
      </c>
      <c r="H87" s="16">
        <v>19</v>
      </c>
      <c r="I87" s="16">
        <v>21</v>
      </c>
      <c r="J87" s="16">
        <v>22</v>
      </c>
      <c r="K87" s="16">
        <v>18</v>
      </c>
      <c r="L87" s="16">
        <v>18</v>
      </c>
      <c r="M87" s="50">
        <v>16</v>
      </c>
      <c r="N87" s="18">
        <f t="shared" si="1"/>
        <v>18.25</v>
      </c>
    </row>
    <row r="88" spans="1:14" s="23" customFormat="1" ht="24.75" customHeight="1">
      <c r="A88" s="19" t="str">
        <f>'Pregnant Women Participating'!A88</f>
        <v>Mountain Plains</v>
      </c>
      <c r="B88" s="21">
        <v>47055</v>
      </c>
      <c r="C88" s="20">
        <v>47360</v>
      </c>
      <c r="D88" s="20">
        <v>46331</v>
      </c>
      <c r="E88" s="20">
        <v>47340</v>
      </c>
      <c r="F88" s="20">
        <v>45273</v>
      </c>
      <c r="G88" s="20">
        <v>44044</v>
      </c>
      <c r="H88" s="20">
        <v>43673</v>
      </c>
      <c r="I88" s="20">
        <v>43504</v>
      </c>
      <c r="J88" s="20">
        <v>43145</v>
      </c>
      <c r="K88" s="20">
        <v>43460</v>
      </c>
      <c r="L88" s="20">
        <v>43744</v>
      </c>
      <c r="M88" s="49">
        <v>44427</v>
      </c>
      <c r="N88" s="21">
        <f t="shared" si="1"/>
        <v>44946.333333333336</v>
      </c>
    </row>
    <row r="89" spans="1:14" ht="12" customHeight="1">
      <c r="A89" s="11" t="str">
        <f>'Pregnant Women Participating'!A89</f>
        <v>Alaska</v>
      </c>
      <c r="B89" s="18">
        <v>1131</v>
      </c>
      <c r="C89" s="16">
        <v>1168</v>
      </c>
      <c r="D89" s="16">
        <v>1150</v>
      </c>
      <c r="E89" s="16">
        <v>1141</v>
      </c>
      <c r="F89" s="16">
        <v>1139</v>
      </c>
      <c r="G89" s="16">
        <v>1107</v>
      </c>
      <c r="H89" s="16">
        <v>1096</v>
      </c>
      <c r="I89" s="16">
        <v>1101</v>
      </c>
      <c r="J89" s="16">
        <v>1126</v>
      </c>
      <c r="K89" s="16">
        <v>1072</v>
      </c>
      <c r="L89" s="16">
        <v>961</v>
      </c>
      <c r="M89" s="50">
        <v>1057</v>
      </c>
      <c r="N89" s="18">
        <f t="shared" si="1"/>
        <v>1104.0833333333333</v>
      </c>
    </row>
    <row r="90" spans="1:14" ht="12" customHeight="1">
      <c r="A90" s="11" t="str">
        <f>'Pregnant Women Participating'!A90</f>
        <v>American Samoa</v>
      </c>
      <c r="B90" s="18">
        <v>172</v>
      </c>
      <c r="C90" s="16">
        <v>184</v>
      </c>
      <c r="D90" s="16">
        <v>165</v>
      </c>
      <c r="E90" s="16">
        <v>155</v>
      </c>
      <c r="F90" s="16">
        <v>144</v>
      </c>
      <c r="G90" s="16">
        <v>136</v>
      </c>
      <c r="H90" s="16">
        <v>167</v>
      </c>
      <c r="I90" s="16">
        <v>136</v>
      </c>
      <c r="J90" s="16">
        <v>161</v>
      </c>
      <c r="K90" s="16">
        <v>173</v>
      </c>
      <c r="L90" s="16">
        <v>180</v>
      </c>
      <c r="M90" s="50">
        <v>158</v>
      </c>
      <c r="N90" s="18">
        <f t="shared" si="1"/>
        <v>160.91666666666666</v>
      </c>
    </row>
    <row r="91" spans="1:14" ht="12" customHeight="1">
      <c r="A91" s="11" t="str">
        <f>'Pregnant Women Participating'!A91</f>
        <v>Arizona</v>
      </c>
      <c r="B91" s="18">
        <v>13074</v>
      </c>
      <c r="C91" s="16">
        <v>13146</v>
      </c>
      <c r="D91" s="16">
        <v>12997</v>
      </c>
      <c r="E91" s="16">
        <v>13657</v>
      </c>
      <c r="F91" s="16">
        <v>13124</v>
      </c>
      <c r="G91" s="16">
        <v>12603</v>
      </c>
      <c r="H91" s="16">
        <v>12475</v>
      </c>
      <c r="I91" s="16">
        <v>12291</v>
      </c>
      <c r="J91" s="16">
        <v>12039</v>
      </c>
      <c r="K91" s="16">
        <v>11946</v>
      </c>
      <c r="L91" s="16">
        <v>11943</v>
      </c>
      <c r="M91" s="50">
        <v>12010</v>
      </c>
      <c r="N91" s="18">
        <f t="shared" si="1"/>
        <v>12608.75</v>
      </c>
    </row>
    <row r="92" spans="1:14" ht="12" customHeight="1">
      <c r="A92" s="11" t="str">
        <f>'Pregnant Women Participating'!A92</f>
        <v>California</v>
      </c>
      <c r="B92" s="18">
        <v>81995</v>
      </c>
      <c r="C92" s="16">
        <v>83725</v>
      </c>
      <c r="D92" s="16">
        <v>82203</v>
      </c>
      <c r="E92" s="16">
        <v>84780</v>
      </c>
      <c r="F92" s="16">
        <v>82899</v>
      </c>
      <c r="G92" s="16">
        <v>79801</v>
      </c>
      <c r="H92" s="16">
        <v>78617</v>
      </c>
      <c r="I92" s="16">
        <v>76789</v>
      </c>
      <c r="J92" s="16">
        <v>74581</v>
      </c>
      <c r="K92" s="16">
        <v>73826</v>
      </c>
      <c r="L92" s="16">
        <v>73858</v>
      </c>
      <c r="M92" s="50">
        <v>75406</v>
      </c>
      <c r="N92" s="18">
        <f t="shared" si="1"/>
        <v>79040</v>
      </c>
    </row>
    <row r="93" spans="1:14" ht="12" customHeight="1">
      <c r="A93" s="11" t="str">
        <f>'Pregnant Women Participating'!A93</f>
        <v>Guam</v>
      </c>
      <c r="B93" s="18">
        <v>496</v>
      </c>
      <c r="C93" s="16">
        <v>586</v>
      </c>
      <c r="D93" s="16">
        <v>594</v>
      </c>
      <c r="E93" s="16">
        <v>647</v>
      </c>
      <c r="F93" s="16">
        <v>671</v>
      </c>
      <c r="G93" s="16">
        <v>662</v>
      </c>
      <c r="H93" s="16">
        <v>614</v>
      </c>
      <c r="I93" s="16">
        <v>591</v>
      </c>
      <c r="J93" s="16">
        <v>558</v>
      </c>
      <c r="K93" s="16">
        <v>539</v>
      </c>
      <c r="L93" s="16">
        <v>537</v>
      </c>
      <c r="M93" s="50">
        <v>561</v>
      </c>
      <c r="N93" s="18">
        <f t="shared" si="1"/>
        <v>588</v>
      </c>
    </row>
    <row r="94" spans="1:14" ht="12" customHeight="1">
      <c r="A94" s="11" t="str">
        <f>'Pregnant Women Participating'!A94</f>
        <v>Hawaii</v>
      </c>
      <c r="B94" s="18">
        <v>1984</v>
      </c>
      <c r="C94" s="16">
        <v>1984</v>
      </c>
      <c r="D94" s="16">
        <v>1967</v>
      </c>
      <c r="E94" s="16">
        <v>2026</v>
      </c>
      <c r="F94" s="16">
        <v>1976</v>
      </c>
      <c r="G94" s="16">
        <v>1824</v>
      </c>
      <c r="H94" s="16">
        <v>1897</v>
      </c>
      <c r="I94" s="16">
        <v>1884</v>
      </c>
      <c r="J94" s="16">
        <v>1853</v>
      </c>
      <c r="K94" s="16">
        <v>1874</v>
      </c>
      <c r="L94" s="16">
        <v>1860</v>
      </c>
      <c r="M94" s="50">
        <v>1871</v>
      </c>
      <c r="N94" s="18">
        <f t="shared" si="1"/>
        <v>1916.6666666666667</v>
      </c>
    </row>
    <row r="95" spans="1:14" ht="12" customHeight="1">
      <c r="A95" s="11" t="str">
        <f>'Pregnant Women Participating'!A95</f>
        <v>Idaho</v>
      </c>
      <c r="B95" s="18">
        <v>2923</v>
      </c>
      <c r="C95" s="16">
        <v>2982</v>
      </c>
      <c r="D95" s="16">
        <v>2895</v>
      </c>
      <c r="E95" s="16">
        <v>2887</v>
      </c>
      <c r="F95" s="16">
        <v>2787</v>
      </c>
      <c r="G95" s="16">
        <v>2655</v>
      </c>
      <c r="H95" s="16">
        <v>2726</v>
      </c>
      <c r="I95" s="16">
        <v>2645</v>
      </c>
      <c r="J95" s="16">
        <v>2648</v>
      </c>
      <c r="K95" s="16">
        <v>2718</v>
      </c>
      <c r="L95" s="16">
        <v>2706</v>
      </c>
      <c r="M95" s="50">
        <v>2748</v>
      </c>
      <c r="N95" s="18">
        <f t="shared" si="1"/>
        <v>2776.6666666666665</v>
      </c>
    </row>
    <row r="96" spans="1:14" ht="12" customHeight="1">
      <c r="A96" s="11" t="str">
        <f>'Pregnant Women Participating'!A96</f>
        <v>Nevada</v>
      </c>
      <c r="B96" s="18">
        <v>5545</v>
      </c>
      <c r="C96" s="16">
        <v>5631</v>
      </c>
      <c r="D96" s="16">
        <v>5694</v>
      </c>
      <c r="E96" s="16">
        <v>5919</v>
      </c>
      <c r="F96" s="16">
        <v>5818</v>
      </c>
      <c r="G96" s="16">
        <v>5686</v>
      </c>
      <c r="H96" s="16">
        <v>5656</v>
      </c>
      <c r="I96" s="16">
        <v>5349</v>
      </c>
      <c r="J96" s="16">
        <v>5475</v>
      </c>
      <c r="K96" s="16">
        <v>5305</v>
      </c>
      <c r="L96" s="16">
        <v>5320</v>
      </c>
      <c r="M96" s="50">
        <v>5529</v>
      </c>
      <c r="N96" s="18">
        <f t="shared" si="1"/>
        <v>5577.25</v>
      </c>
    </row>
    <row r="97" spans="1:14" ht="12" customHeight="1">
      <c r="A97" s="11" t="str">
        <f>'Pregnant Women Participating'!A97</f>
        <v>Oregon</v>
      </c>
      <c r="B97" s="18">
        <v>5510</v>
      </c>
      <c r="C97" s="16">
        <v>5577</v>
      </c>
      <c r="D97" s="16">
        <v>5377</v>
      </c>
      <c r="E97" s="16">
        <v>5354</v>
      </c>
      <c r="F97" s="16">
        <v>5351</v>
      </c>
      <c r="G97" s="16">
        <v>5082</v>
      </c>
      <c r="H97" s="16">
        <v>5031</v>
      </c>
      <c r="I97" s="16">
        <v>5004</v>
      </c>
      <c r="J97" s="16">
        <v>5112</v>
      </c>
      <c r="K97" s="16">
        <v>5115</v>
      </c>
      <c r="L97" s="16">
        <v>5117</v>
      </c>
      <c r="M97" s="50">
        <v>5197</v>
      </c>
      <c r="N97" s="18">
        <f t="shared" si="1"/>
        <v>5235.583333333333</v>
      </c>
    </row>
    <row r="98" spans="1:14" ht="12" customHeight="1">
      <c r="A98" s="11" t="str">
        <f>'Pregnant Women Participating'!A98</f>
        <v>Washington</v>
      </c>
      <c r="B98" s="18">
        <v>9630</v>
      </c>
      <c r="C98" s="16">
        <v>9706</v>
      </c>
      <c r="D98" s="16">
        <v>9693</v>
      </c>
      <c r="E98" s="16">
        <v>9544</v>
      </c>
      <c r="F98" s="16">
        <v>9379</v>
      </c>
      <c r="G98" s="16">
        <v>9112</v>
      </c>
      <c r="H98" s="16">
        <v>8898</v>
      </c>
      <c r="I98" s="16">
        <v>8828</v>
      </c>
      <c r="J98" s="16">
        <v>8623</v>
      </c>
      <c r="K98" s="16">
        <v>8739</v>
      </c>
      <c r="L98" s="16">
        <v>8844</v>
      </c>
      <c r="M98" s="50">
        <v>8987</v>
      </c>
      <c r="N98" s="18">
        <f t="shared" si="1"/>
        <v>9165.25</v>
      </c>
    </row>
    <row r="99" spans="1:14" ht="12" customHeight="1">
      <c r="A99" s="11" t="str">
        <f>'Pregnant Women Participating'!A99</f>
        <v>Northern Marianas</v>
      </c>
      <c r="B99" s="18">
        <v>230</v>
      </c>
      <c r="C99" s="16">
        <v>218</v>
      </c>
      <c r="D99" s="16">
        <v>214</v>
      </c>
      <c r="E99" s="16">
        <v>201</v>
      </c>
      <c r="F99" s="16">
        <v>194</v>
      </c>
      <c r="G99" s="16">
        <v>177</v>
      </c>
      <c r="H99" s="16">
        <v>167</v>
      </c>
      <c r="I99" s="16">
        <v>168</v>
      </c>
      <c r="J99" s="16">
        <v>176</v>
      </c>
      <c r="K99" s="16">
        <v>175</v>
      </c>
      <c r="L99" s="16">
        <v>166</v>
      </c>
      <c r="M99" s="50">
        <v>192</v>
      </c>
      <c r="N99" s="18">
        <f t="shared" si="1"/>
        <v>189.83333333333334</v>
      </c>
    </row>
    <row r="100" spans="1:14" ht="12" customHeight="1">
      <c r="A100" s="11" t="str">
        <f>'Pregnant Women Participating'!A100</f>
        <v>Inter-Tribal Council, AZ</v>
      </c>
      <c r="B100" s="18">
        <v>713</v>
      </c>
      <c r="C100" s="16">
        <v>747</v>
      </c>
      <c r="D100" s="16">
        <v>758</v>
      </c>
      <c r="E100" s="16">
        <v>761</v>
      </c>
      <c r="F100" s="16">
        <v>750</v>
      </c>
      <c r="G100" s="16">
        <v>716</v>
      </c>
      <c r="H100" s="16">
        <v>687</v>
      </c>
      <c r="I100" s="16">
        <v>655</v>
      </c>
      <c r="J100" s="16">
        <v>683</v>
      </c>
      <c r="K100" s="16">
        <v>694</v>
      </c>
      <c r="L100" s="16">
        <v>674</v>
      </c>
      <c r="M100" s="50">
        <v>687</v>
      </c>
      <c r="N100" s="18">
        <f t="shared" si="1"/>
        <v>710.4166666666666</v>
      </c>
    </row>
    <row r="101" spans="1:14" ht="12" customHeight="1">
      <c r="A101" s="11" t="str">
        <f>'Pregnant Women Participating'!A101</f>
        <v>Navajo Nation, AZ</v>
      </c>
      <c r="B101" s="18">
        <v>481</v>
      </c>
      <c r="C101" s="16">
        <v>503</v>
      </c>
      <c r="D101" s="16">
        <v>490</v>
      </c>
      <c r="E101" s="16">
        <v>499</v>
      </c>
      <c r="F101" s="16">
        <v>472</v>
      </c>
      <c r="G101" s="16">
        <v>435</v>
      </c>
      <c r="H101" s="16">
        <v>442</v>
      </c>
      <c r="I101" s="16">
        <v>427</v>
      </c>
      <c r="J101" s="16">
        <v>405</v>
      </c>
      <c r="K101" s="16">
        <v>422</v>
      </c>
      <c r="L101" s="16">
        <v>432</v>
      </c>
      <c r="M101" s="50">
        <v>412</v>
      </c>
      <c r="N101" s="18">
        <f t="shared" si="1"/>
        <v>451.6666666666667</v>
      </c>
    </row>
    <row r="102" spans="1:14" ht="12" customHeight="1">
      <c r="A102" s="11" t="str">
        <f>'Pregnant Women Participating'!A102</f>
        <v>Inter-Tribal Council, NV</v>
      </c>
      <c r="B102" s="18">
        <v>58</v>
      </c>
      <c r="C102" s="16">
        <v>59</v>
      </c>
      <c r="D102" s="16">
        <v>59</v>
      </c>
      <c r="E102" s="16">
        <v>58</v>
      </c>
      <c r="F102" s="16">
        <v>60</v>
      </c>
      <c r="G102" s="16">
        <v>67</v>
      </c>
      <c r="H102" s="16">
        <v>68</v>
      </c>
      <c r="I102" s="16">
        <v>76</v>
      </c>
      <c r="J102" s="16">
        <v>72</v>
      </c>
      <c r="K102" s="16">
        <v>81</v>
      </c>
      <c r="L102" s="16">
        <v>74</v>
      </c>
      <c r="M102" s="50">
        <v>78</v>
      </c>
      <c r="N102" s="18">
        <f t="shared" si="1"/>
        <v>67.5</v>
      </c>
    </row>
    <row r="103" spans="1:14" s="23" customFormat="1" ht="24.75" customHeight="1">
      <c r="A103" s="19" t="str">
        <f>'Pregnant Women Participating'!A103</f>
        <v>Western Region</v>
      </c>
      <c r="B103" s="21">
        <v>123942</v>
      </c>
      <c r="C103" s="20">
        <v>126216</v>
      </c>
      <c r="D103" s="20">
        <v>124256</v>
      </c>
      <c r="E103" s="20">
        <v>127629</v>
      </c>
      <c r="F103" s="20">
        <v>124764</v>
      </c>
      <c r="G103" s="20">
        <v>120063</v>
      </c>
      <c r="H103" s="20">
        <v>118541</v>
      </c>
      <c r="I103" s="20">
        <v>115944</v>
      </c>
      <c r="J103" s="20">
        <v>113512</v>
      </c>
      <c r="K103" s="20">
        <v>112679</v>
      </c>
      <c r="L103" s="20">
        <v>112672</v>
      </c>
      <c r="M103" s="49">
        <v>114893</v>
      </c>
      <c r="N103" s="21">
        <f t="shared" si="1"/>
        <v>119592.58333333333</v>
      </c>
    </row>
    <row r="104" spans="1:14" s="37" customFormat="1" ht="16.5" customHeight="1" thickBot="1">
      <c r="A104" s="34" t="str">
        <f>'Pregnant Women Participating'!A104</f>
        <v>TOTAL</v>
      </c>
      <c r="B104" s="35">
        <v>616303</v>
      </c>
      <c r="C104" s="36">
        <v>627457</v>
      </c>
      <c r="D104" s="36">
        <v>618920</v>
      </c>
      <c r="E104" s="36">
        <v>632067</v>
      </c>
      <c r="F104" s="36">
        <v>618290</v>
      </c>
      <c r="G104" s="36">
        <v>599629</v>
      </c>
      <c r="H104" s="36">
        <v>592154</v>
      </c>
      <c r="I104" s="36">
        <v>583867</v>
      </c>
      <c r="J104" s="36">
        <v>573433</v>
      </c>
      <c r="K104" s="36">
        <v>570323</v>
      </c>
      <c r="L104" s="36">
        <v>570217</v>
      </c>
      <c r="M104" s="52">
        <v>576905</v>
      </c>
      <c r="N104" s="35">
        <f t="shared" si="1"/>
        <v>598297.0833333334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41183</v>
      </c>
      <c r="C5" s="25">
        <f>DATE(RIGHT(A2,4)-1,11,1)</f>
        <v>41214</v>
      </c>
      <c r="D5" s="25">
        <f>DATE(RIGHT(A2,4)-1,12,1)</f>
        <v>41244</v>
      </c>
      <c r="E5" s="25">
        <f>DATE(RIGHT(A2,4),1,1)</f>
        <v>41275</v>
      </c>
      <c r="F5" s="25">
        <f>DATE(RIGHT(A2,4),2,1)</f>
        <v>41306</v>
      </c>
      <c r="G5" s="25">
        <f>DATE(RIGHT(A2,4),3,1)</f>
        <v>41334</v>
      </c>
      <c r="H5" s="25">
        <f>DATE(RIGHT(A2,4),4,1)</f>
        <v>41365</v>
      </c>
      <c r="I5" s="25">
        <f>DATE(RIGHT(A2,4),5,1)</f>
        <v>41395</v>
      </c>
      <c r="J5" s="25">
        <f>DATE(RIGHT(A2,4),6,1)</f>
        <v>41426</v>
      </c>
      <c r="K5" s="25">
        <f>DATE(RIGHT(A2,4),7,1)</f>
        <v>41456</v>
      </c>
      <c r="L5" s="25">
        <f>DATE(RIGHT(A2,4),8,1)</f>
        <v>41487</v>
      </c>
      <c r="M5" s="25">
        <f>DATE(RIGHT(A2,4),9,1)</f>
        <v>41518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11891</v>
      </c>
      <c r="C6" s="16">
        <v>11763</v>
      </c>
      <c r="D6" s="16">
        <v>11328</v>
      </c>
      <c r="E6" s="16">
        <v>11786</v>
      </c>
      <c r="F6" s="16">
        <v>11159</v>
      </c>
      <c r="G6" s="16">
        <v>11070</v>
      </c>
      <c r="H6" s="16">
        <v>11379</v>
      </c>
      <c r="I6" s="16">
        <v>11666</v>
      </c>
      <c r="J6" s="16">
        <v>11387</v>
      </c>
      <c r="K6" s="16">
        <v>11587</v>
      </c>
      <c r="L6" s="16">
        <v>11570</v>
      </c>
      <c r="M6" s="50">
        <v>11376</v>
      </c>
      <c r="N6" s="18">
        <f aca="true" t="shared" si="0" ref="N6:N15">IF(SUM(B6:M6)&gt;0,AVERAGE(B6:M6)," ")</f>
        <v>11496.833333333334</v>
      </c>
    </row>
    <row r="7" spans="1:14" s="7" customFormat="1" ht="12" customHeight="1">
      <c r="A7" s="10" t="str">
        <f>'Pregnant Women Participating'!A7</f>
        <v>Maine</v>
      </c>
      <c r="B7" s="18">
        <v>5327</v>
      </c>
      <c r="C7" s="16">
        <v>5194</v>
      </c>
      <c r="D7" s="16">
        <v>5075</v>
      </c>
      <c r="E7" s="16">
        <v>5247</v>
      </c>
      <c r="F7" s="16">
        <v>5187</v>
      </c>
      <c r="G7" s="16">
        <v>5218</v>
      </c>
      <c r="H7" s="16">
        <v>5249</v>
      </c>
      <c r="I7" s="16">
        <v>5240</v>
      </c>
      <c r="J7" s="16">
        <v>5129</v>
      </c>
      <c r="K7" s="16">
        <v>5008</v>
      </c>
      <c r="L7" s="16">
        <v>5025</v>
      </c>
      <c r="M7" s="50">
        <v>5094</v>
      </c>
      <c r="N7" s="18">
        <f t="shared" si="0"/>
        <v>5166.083333333333</v>
      </c>
    </row>
    <row r="8" spans="1:14" s="7" customFormat="1" ht="12" customHeight="1">
      <c r="A8" s="10" t="str">
        <f>'Pregnant Women Participating'!A8</f>
        <v>Massachusetts</v>
      </c>
      <c r="B8" s="18">
        <v>28120</v>
      </c>
      <c r="C8" s="16">
        <v>27724</v>
      </c>
      <c r="D8" s="16">
        <v>27024</v>
      </c>
      <c r="E8" s="16">
        <v>27770</v>
      </c>
      <c r="F8" s="16">
        <v>27234</v>
      </c>
      <c r="G8" s="16">
        <v>27108</v>
      </c>
      <c r="H8" s="16">
        <v>27214</v>
      </c>
      <c r="I8" s="16">
        <v>27252</v>
      </c>
      <c r="J8" s="16">
        <v>26638</v>
      </c>
      <c r="K8" s="16">
        <v>26532</v>
      </c>
      <c r="L8" s="16">
        <v>26737</v>
      </c>
      <c r="M8" s="50">
        <v>26690</v>
      </c>
      <c r="N8" s="18">
        <f t="shared" si="0"/>
        <v>27170.25</v>
      </c>
    </row>
    <row r="9" spans="1:14" s="7" customFormat="1" ht="12" customHeight="1">
      <c r="A9" s="10" t="str">
        <f>'Pregnant Women Participating'!A9</f>
        <v>New Hampshire</v>
      </c>
      <c r="B9" s="18">
        <v>3711</v>
      </c>
      <c r="C9" s="16">
        <v>3729</v>
      </c>
      <c r="D9" s="16">
        <v>3606</v>
      </c>
      <c r="E9" s="16">
        <v>3730</v>
      </c>
      <c r="F9" s="16">
        <v>3587</v>
      </c>
      <c r="G9" s="16">
        <v>3583</v>
      </c>
      <c r="H9" s="16">
        <v>3594</v>
      </c>
      <c r="I9" s="16">
        <v>3679</v>
      </c>
      <c r="J9" s="16">
        <v>3540</v>
      </c>
      <c r="K9" s="16">
        <v>3605</v>
      </c>
      <c r="L9" s="16">
        <v>3615</v>
      </c>
      <c r="M9" s="50">
        <v>3560</v>
      </c>
      <c r="N9" s="18">
        <f t="shared" si="0"/>
        <v>3628.25</v>
      </c>
    </row>
    <row r="10" spans="1:14" s="7" customFormat="1" ht="12" customHeight="1">
      <c r="A10" s="10" t="str">
        <f>'Pregnant Women Participating'!A10</f>
        <v>New York</v>
      </c>
      <c r="B10" s="18">
        <v>124348</v>
      </c>
      <c r="C10" s="16">
        <v>122963</v>
      </c>
      <c r="D10" s="16">
        <v>120225</v>
      </c>
      <c r="E10" s="16">
        <v>122801</v>
      </c>
      <c r="F10" s="16">
        <v>121629</v>
      </c>
      <c r="G10" s="16">
        <v>121443</v>
      </c>
      <c r="H10" s="16">
        <v>122095</v>
      </c>
      <c r="I10" s="16">
        <v>122312</v>
      </c>
      <c r="J10" s="16">
        <v>120560</v>
      </c>
      <c r="K10" s="16">
        <v>119691</v>
      </c>
      <c r="L10" s="16">
        <v>119643</v>
      </c>
      <c r="M10" s="50">
        <v>118648</v>
      </c>
      <c r="N10" s="18">
        <f t="shared" si="0"/>
        <v>121363.16666666667</v>
      </c>
    </row>
    <row r="11" spans="1:14" s="7" customFormat="1" ht="12" customHeight="1">
      <c r="A11" s="10" t="str">
        <f>'Pregnant Women Participating'!A11</f>
        <v>Rhode Island</v>
      </c>
      <c r="B11" s="18">
        <v>5300</v>
      </c>
      <c r="C11" s="16">
        <v>5201</v>
      </c>
      <c r="D11" s="16">
        <v>5006</v>
      </c>
      <c r="E11" s="16">
        <v>5160</v>
      </c>
      <c r="F11" s="16">
        <v>5077</v>
      </c>
      <c r="G11" s="16">
        <v>5050</v>
      </c>
      <c r="H11" s="16">
        <v>5042</v>
      </c>
      <c r="I11" s="16">
        <v>5013</v>
      </c>
      <c r="J11" s="16">
        <v>4913</v>
      </c>
      <c r="K11" s="16">
        <v>4957</v>
      </c>
      <c r="L11" s="16">
        <v>4988</v>
      </c>
      <c r="M11" s="50">
        <v>5070</v>
      </c>
      <c r="N11" s="18">
        <f t="shared" si="0"/>
        <v>5064.75</v>
      </c>
    </row>
    <row r="12" spans="1:14" s="7" customFormat="1" ht="12" customHeight="1">
      <c r="A12" s="10" t="str">
        <f>'Pregnant Women Participating'!A12</f>
        <v>Vermont</v>
      </c>
      <c r="B12" s="18">
        <v>3233</v>
      </c>
      <c r="C12" s="16">
        <v>3207</v>
      </c>
      <c r="D12" s="16">
        <v>3103</v>
      </c>
      <c r="E12" s="16">
        <v>3111</v>
      </c>
      <c r="F12" s="16">
        <v>3156</v>
      </c>
      <c r="G12" s="16">
        <v>3098</v>
      </c>
      <c r="H12" s="16">
        <v>3084</v>
      </c>
      <c r="I12" s="16">
        <v>3097</v>
      </c>
      <c r="J12" s="16">
        <v>3110</v>
      </c>
      <c r="K12" s="16">
        <v>3073</v>
      </c>
      <c r="L12" s="16">
        <v>3141</v>
      </c>
      <c r="M12" s="50">
        <v>3125</v>
      </c>
      <c r="N12" s="18">
        <f t="shared" si="0"/>
        <v>3128.1666666666665</v>
      </c>
    </row>
    <row r="13" spans="1:14" s="7" customFormat="1" ht="12" customHeight="1">
      <c r="A13" s="10" t="str">
        <f>'Pregnant Women Participating'!A13</f>
        <v>Indian Township, ME</v>
      </c>
      <c r="B13" s="18">
        <v>17</v>
      </c>
      <c r="C13" s="16">
        <v>17</v>
      </c>
      <c r="D13" s="16">
        <v>14</v>
      </c>
      <c r="E13" s="16">
        <v>14</v>
      </c>
      <c r="F13" s="16">
        <v>10</v>
      </c>
      <c r="G13" s="16">
        <v>13</v>
      </c>
      <c r="H13" s="16">
        <v>13</v>
      </c>
      <c r="I13" s="16">
        <v>14</v>
      </c>
      <c r="J13" s="16">
        <v>12</v>
      </c>
      <c r="K13" s="16">
        <v>12</v>
      </c>
      <c r="L13" s="16">
        <v>12</v>
      </c>
      <c r="M13" s="50">
        <v>11</v>
      </c>
      <c r="N13" s="18">
        <f t="shared" si="0"/>
        <v>13.25</v>
      </c>
    </row>
    <row r="14" spans="1:14" s="7" customFormat="1" ht="12" customHeight="1">
      <c r="A14" s="10" t="str">
        <f>'Pregnant Women Participating'!A14</f>
        <v>Pleasant Point, ME</v>
      </c>
      <c r="B14" s="18">
        <v>14</v>
      </c>
      <c r="C14" s="16">
        <v>17</v>
      </c>
      <c r="D14" s="16">
        <v>17</v>
      </c>
      <c r="E14" s="16">
        <v>16</v>
      </c>
      <c r="F14" s="16">
        <v>14</v>
      </c>
      <c r="G14" s="16">
        <v>12</v>
      </c>
      <c r="H14" s="16">
        <v>12</v>
      </c>
      <c r="I14" s="16">
        <v>17</v>
      </c>
      <c r="J14" s="16">
        <v>18</v>
      </c>
      <c r="K14" s="16">
        <v>13</v>
      </c>
      <c r="L14" s="16">
        <v>13</v>
      </c>
      <c r="M14" s="50">
        <v>13</v>
      </c>
      <c r="N14" s="18">
        <f t="shared" si="0"/>
        <v>14.666666666666666</v>
      </c>
    </row>
    <row r="15" spans="1:14" s="7" customFormat="1" ht="12" customHeight="1">
      <c r="A15" s="10" t="str">
        <f>'Pregnant Women Participating'!A15</f>
        <v>Seneca Nation, NY</v>
      </c>
      <c r="B15" s="18">
        <v>28</v>
      </c>
      <c r="C15" s="16">
        <v>30</v>
      </c>
      <c r="D15" s="16">
        <v>21</v>
      </c>
      <c r="E15" s="16">
        <v>24</v>
      </c>
      <c r="F15" s="16">
        <v>20</v>
      </c>
      <c r="G15" s="16">
        <v>26</v>
      </c>
      <c r="H15" s="16">
        <v>29</v>
      </c>
      <c r="I15" s="16">
        <v>31</v>
      </c>
      <c r="J15" s="16">
        <v>34</v>
      </c>
      <c r="K15" s="16">
        <v>36</v>
      </c>
      <c r="L15" s="16">
        <v>38</v>
      </c>
      <c r="M15" s="50">
        <v>34</v>
      </c>
      <c r="N15" s="18">
        <f t="shared" si="0"/>
        <v>29.25</v>
      </c>
    </row>
    <row r="16" spans="1:14" s="22" customFormat="1" ht="24.75" customHeight="1">
      <c r="A16" s="19" t="str">
        <f>'Pregnant Women Participating'!A16</f>
        <v>Northeast Region</v>
      </c>
      <c r="B16" s="21">
        <v>181989</v>
      </c>
      <c r="C16" s="20">
        <v>179845</v>
      </c>
      <c r="D16" s="20">
        <v>175419</v>
      </c>
      <c r="E16" s="20">
        <v>179659</v>
      </c>
      <c r="F16" s="20">
        <v>177073</v>
      </c>
      <c r="G16" s="20">
        <v>176621</v>
      </c>
      <c r="H16" s="20">
        <v>177711</v>
      </c>
      <c r="I16" s="20">
        <v>178321</v>
      </c>
      <c r="J16" s="20">
        <v>175341</v>
      </c>
      <c r="K16" s="20">
        <v>174514</v>
      </c>
      <c r="L16" s="20">
        <v>174782</v>
      </c>
      <c r="M16" s="49">
        <v>173621</v>
      </c>
      <c r="N16" s="21">
        <f aca="true" t="shared" si="1" ref="N16:N104">IF(SUM(B16:M16)&gt;0,AVERAGE(B16:M16)," ")</f>
        <v>177074.66666666666</v>
      </c>
    </row>
    <row r="17" spans="1:14" ht="12" customHeight="1">
      <c r="A17" s="10" t="str">
        <f>'Pregnant Women Participating'!A17</f>
        <v>Delaware</v>
      </c>
      <c r="B17" s="18">
        <v>4356</v>
      </c>
      <c r="C17" s="16">
        <v>4231</v>
      </c>
      <c r="D17" s="16">
        <v>4155</v>
      </c>
      <c r="E17" s="16">
        <v>4167</v>
      </c>
      <c r="F17" s="16">
        <v>4059</v>
      </c>
      <c r="G17" s="16">
        <v>4073</v>
      </c>
      <c r="H17" s="16">
        <v>4294</v>
      </c>
      <c r="I17" s="16">
        <v>4304</v>
      </c>
      <c r="J17" s="16">
        <v>4445</v>
      </c>
      <c r="K17" s="16">
        <v>4441</v>
      </c>
      <c r="L17" s="16">
        <v>4489</v>
      </c>
      <c r="M17" s="50">
        <v>4423</v>
      </c>
      <c r="N17" s="18">
        <f t="shared" si="1"/>
        <v>4286.416666666667</v>
      </c>
    </row>
    <row r="18" spans="1:14" ht="12" customHeight="1">
      <c r="A18" s="10" t="str">
        <f>'Pregnant Women Participating'!A18</f>
        <v>District of Columbia</v>
      </c>
      <c r="B18" s="18">
        <v>4035</v>
      </c>
      <c r="C18" s="16">
        <v>4025</v>
      </c>
      <c r="D18" s="16">
        <v>3894</v>
      </c>
      <c r="E18" s="16">
        <v>3944</v>
      </c>
      <c r="F18" s="16">
        <v>3946</v>
      </c>
      <c r="G18" s="16">
        <v>3924</v>
      </c>
      <c r="H18" s="16">
        <v>4043</v>
      </c>
      <c r="I18" s="16">
        <v>4047</v>
      </c>
      <c r="J18" s="16">
        <v>3968</v>
      </c>
      <c r="K18" s="16">
        <v>4008</v>
      </c>
      <c r="L18" s="16">
        <v>4017</v>
      </c>
      <c r="M18" s="50">
        <v>4015</v>
      </c>
      <c r="N18" s="18">
        <f t="shared" si="1"/>
        <v>3988.8333333333335</v>
      </c>
    </row>
    <row r="19" spans="1:14" ht="12" customHeight="1">
      <c r="A19" s="10" t="str">
        <f>'Pregnant Women Participating'!A19</f>
        <v>Maryland</v>
      </c>
      <c r="B19" s="18">
        <v>35077</v>
      </c>
      <c r="C19" s="16">
        <v>34911</v>
      </c>
      <c r="D19" s="16">
        <v>34097</v>
      </c>
      <c r="E19" s="16">
        <v>34965</v>
      </c>
      <c r="F19" s="16">
        <v>34927</v>
      </c>
      <c r="G19" s="16">
        <v>34520</v>
      </c>
      <c r="H19" s="16">
        <v>34708</v>
      </c>
      <c r="I19" s="16">
        <v>34693</v>
      </c>
      <c r="J19" s="16">
        <v>34422</v>
      </c>
      <c r="K19" s="16">
        <v>34464</v>
      </c>
      <c r="L19" s="16">
        <v>34393</v>
      </c>
      <c r="M19" s="50">
        <v>34220</v>
      </c>
      <c r="N19" s="18">
        <f t="shared" si="1"/>
        <v>34616.416666666664</v>
      </c>
    </row>
    <row r="20" spans="1:14" ht="12" customHeight="1">
      <c r="A20" s="10" t="str">
        <f>'Pregnant Women Participating'!A20</f>
        <v>New Jersey</v>
      </c>
      <c r="B20" s="18">
        <v>39343</v>
      </c>
      <c r="C20" s="16">
        <v>37953</v>
      </c>
      <c r="D20" s="16">
        <v>37311</v>
      </c>
      <c r="E20" s="16">
        <v>38943</v>
      </c>
      <c r="F20" s="16">
        <v>38035</v>
      </c>
      <c r="G20" s="16">
        <v>38058</v>
      </c>
      <c r="H20" s="16">
        <v>38640</v>
      </c>
      <c r="I20" s="16">
        <v>38767</v>
      </c>
      <c r="J20" s="16">
        <v>38362</v>
      </c>
      <c r="K20" s="16">
        <v>37976</v>
      </c>
      <c r="L20" s="16">
        <v>38496</v>
      </c>
      <c r="M20" s="50">
        <v>38303</v>
      </c>
      <c r="N20" s="18">
        <f t="shared" si="1"/>
        <v>38348.916666666664</v>
      </c>
    </row>
    <row r="21" spans="1:14" ht="12" customHeight="1">
      <c r="A21" s="10" t="str">
        <f>'Pregnant Women Participating'!A21</f>
        <v>Pennsylvania</v>
      </c>
      <c r="B21" s="18">
        <v>57137</v>
      </c>
      <c r="C21" s="16">
        <v>57349</v>
      </c>
      <c r="D21" s="16">
        <v>56284</v>
      </c>
      <c r="E21" s="16">
        <v>57431</v>
      </c>
      <c r="F21" s="16">
        <v>57358</v>
      </c>
      <c r="G21" s="16">
        <v>56949</v>
      </c>
      <c r="H21" s="16">
        <v>57403</v>
      </c>
      <c r="I21" s="16">
        <v>57796</v>
      </c>
      <c r="J21" s="16">
        <v>57086</v>
      </c>
      <c r="K21" s="16">
        <v>56948</v>
      </c>
      <c r="L21" s="16">
        <v>57466</v>
      </c>
      <c r="M21" s="50">
        <v>57396</v>
      </c>
      <c r="N21" s="18">
        <f t="shared" si="1"/>
        <v>57216.916666666664</v>
      </c>
    </row>
    <row r="22" spans="1:14" ht="12" customHeight="1">
      <c r="A22" s="10" t="str">
        <f>'Pregnant Women Participating'!A22</f>
        <v>Puerto Rico</v>
      </c>
      <c r="B22" s="18">
        <v>38068</v>
      </c>
      <c r="C22" s="16">
        <v>37195</v>
      </c>
      <c r="D22" s="16">
        <v>35718</v>
      </c>
      <c r="E22" s="16">
        <v>36765</v>
      </c>
      <c r="F22" s="16">
        <v>37180</v>
      </c>
      <c r="G22" s="16">
        <v>36819</v>
      </c>
      <c r="H22" s="16">
        <v>37001</v>
      </c>
      <c r="I22" s="16">
        <v>37123</v>
      </c>
      <c r="J22" s="16">
        <v>36302</v>
      </c>
      <c r="K22" s="16">
        <v>35654</v>
      </c>
      <c r="L22" s="16">
        <v>35947</v>
      </c>
      <c r="M22" s="50">
        <v>35614</v>
      </c>
      <c r="N22" s="18">
        <f t="shared" si="1"/>
        <v>36615.5</v>
      </c>
    </row>
    <row r="23" spans="1:14" ht="12" customHeight="1">
      <c r="A23" s="10" t="str">
        <f>'Pregnant Women Participating'!A23</f>
        <v>Virginia</v>
      </c>
      <c r="B23" s="18">
        <v>39890</v>
      </c>
      <c r="C23" s="16">
        <v>39612</v>
      </c>
      <c r="D23" s="16">
        <v>38419</v>
      </c>
      <c r="E23" s="16">
        <v>39200</v>
      </c>
      <c r="F23" s="16">
        <v>38843</v>
      </c>
      <c r="G23" s="16">
        <v>38914</v>
      </c>
      <c r="H23" s="16">
        <v>39007</v>
      </c>
      <c r="I23" s="16">
        <v>39315</v>
      </c>
      <c r="J23" s="16">
        <v>39036</v>
      </c>
      <c r="K23" s="16">
        <v>39295</v>
      </c>
      <c r="L23" s="16">
        <v>39417</v>
      </c>
      <c r="M23" s="50">
        <v>39476</v>
      </c>
      <c r="N23" s="18">
        <f t="shared" si="1"/>
        <v>39202</v>
      </c>
    </row>
    <row r="24" spans="1:14" ht="12" customHeight="1">
      <c r="A24" s="10" t="str">
        <f>'Pregnant Women Participating'!A24</f>
        <v>Virgin Islands</v>
      </c>
      <c r="B24" s="18">
        <v>1167</v>
      </c>
      <c r="C24" s="16">
        <v>1137</v>
      </c>
      <c r="D24" s="16">
        <v>1077</v>
      </c>
      <c r="E24" s="16">
        <v>1065</v>
      </c>
      <c r="F24" s="16">
        <v>1059</v>
      </c>
      <c r="G24" s="16">
        <v>1049</v>
      </c>
      <c r="H24" s="16">
        <v>1082</v>
      </c>
      <c r="I24" s="16">
        <v>1114</v>
      </c>
      <c r="J24" s="16">
        <v>1121</v>
      </c>
      <c r="K24" s="16">
        <v>1140</v>
      </c>
      <c r="L24" s="16">
        <v>1141</v>
      </c>
      <c r="M24" s="50">
        <v>1160</v>
      </c>
      <c r="N24" s="18">
        <f t="shared" si="1"/>
        <v>1109.3333333333333</v>
      </c>
    </row>
    <row r="25" spans="1:14" ht="12" customHeight="1">
      <c r="A25" s="10" t="str">
        <f>'Pregnant Women Participating'!A25</f>
        <v>West Virginia</v>
      </c>
      <c r="B25" s="18">
        <v>11353</v>
      </c>
      <c r="C25" s="16">
        <v>11177</v>
      </c>
      <c r="D25" s="16">
        <v>10893</v>
      </c>
      <c r="E25" s="16">
        <v>11283</v>
      </c>
      <c r="F25" s="16">
        <v>11012</v>
      </c>
      <c r="G25" s="16">
        <v>11036</v>
      </c>
      <c r="H25" s="16">
        <v>11010</v>
      </c>
      <c r="I25" s="16">
        <v>11038</v>
      </c>
      <c r="J25" s="16">
        <v>10829</v>
      </c>
      <c r="K25" s="16">
        <v>11068</v>
      </c>
      <c r="L25" s="16">
        <v>11213</v>
      </c>
      <c r="M25" s="50">
        <v>11019</v>
      </c>
      <c r="N25" s="18">
        <f t="shared" si="1"/>
        <v>11077.583333333334</v>
      </c>
    </row>
    <row r="26" spans="1:14" s="23" customFormat="1" ht="24.75" customHeight="1">
      <c r="A26" s="19" t="str">
        <f>'Pregnant Women Participating'!A26</f>
        <v>Mid-Atlantic Region</v>
      </c>
      <c r="B26" s="21">
        <v>230426</v>
      </c>
      <c r="C26" s="20">
        <v>227590</v>
      </c>
      <c r="D26" s="20">
        <v>221848</v>
      </c>
      <c r="E26" s="20">
        <v>227763</v>
      </c>
      <c r="F26" s="20">
        <v>226419</v>
      </c>
      <c r="G26" s="20">
        <v>225342</v>
      </c>
      <c r="H26" s="20">
        <v>227188</v>
      </c>
      <c r="I26" s="20">
        <v>228197</v>
      </c>
      <c r="J26" s="20">
        <v>225571</v>
      </c>
      <c r="K26" s="20">
        <v>224994</v>
      </c>
      <c r="L26" s="20">
        <v>226579</v>
      </c>
      <c r="M26" s="49">
        <v>225626</v>
      </c>
      <c r="N26" s="21">
        <f t="shared" si="1"/>
        <v>226461.91666666666</v>
      </c>
    </row>
    <row r="27" spans="1:14" ht="12" customHeight="1">
      <c r="A27" s="10" t="str">
        <f>'Pregnant Women Participating'!A27</f>
        <v>Alabama</v>
      </c>
      <c r="B27" s="18">
        <v>32670</v>
      </c>
      <c r="C27" s="16">
        <v>32142</v>
      </c>
      <c r="D27" s="16">
        <v>30954</v>
      </c>
      <c r="E27" s="16">
        <v>32024</v>
      </c>
      <c r="F27" s="16">
        <v>31140</v>
      </c>
      <c r="G27" s="16">
        <v>31099</v>
      </c>
      <c r="H27" s="16">
        <v>31271</v>
      </c>
      <c r="I27" s="16">
        <v>32064</v>
      </c>
      <c r="J27" s="16">
        <v>31872</v>
      </c>
      <c r="K27" s="16">
        <v>32283</v>
      </c>
      <c r="L27" s="16">
        <v>32449</v>
      </c>
      <c r="M27" s="50">
        <v>32284</v>
      </c>
      <c r="N27" s="18">
        <f t="shared" si="1"/>
        <v>31854.333333333332</v>
      </c>
    </row>
    <row r="28" spans="1:14" ht="12" customHeight="1">
      <c r="A28" s="10" t="str">
        <f>'Pregnant Women Participating'!A28</f>
        <v>Florida</v>
      </c>
      <c r="B28" s="18">
        <v>121132</v>
      </c>
      <c r="C28" s="16">
        <v>118372</v>
      </c>
      <c r="D28" s="16">
        <v>115019</v>
      </c>
      <c r="E28" s="16">
        <v>117779</v>
      </c>
      <c r="F28" s="16">
        <v>116883</v>
      </c>
      <c r="G28" s="16">
        <v>115768</v>
      </c>
      <c r="H28" s="16">
        <v>116400</v>
      </c>
      <c r="I28" s="16">
        <v>116879</v>
      </c>
      <c r="J28" s="16">
        <v>116776</v>
      </c>
      <c r="K28" s="16">
        <v>117823</v>
      </c>
      <c r="L28" s="16">
        <v>118449</v>
      </c>
      <c r="M28" s="50">
        <v>118471</v>
      </c>
      <c r="N28" s="18">
        <f t="shared" si="1"/>
        <v>117479.25</v>
      </c>
    </row>
    <row r="29" spans="1:14" ht="12" customHeight="1">
      <c r="A29" s="10" t="str">
        <f>'Pregnant Women Participating'!A29</f>
        <v>Georgia</v>
      </c>
      <c r="B29" s="18">
        <v>72917</v>
      </c>
      <c r="C29" s="16">
        <v>71289</v>
      </c>
      <c r="D29" s="16">
        <v>69609</v>
      </c>
      <c r="E29" s="16">
        <v>70871</v>
      </c>
      <c r="F29" s="16">
        <v>69410</v>
      </c>
      <c r="G29" s="16">
        <v>69038</v>
      </c>
      <c r="H29" s="16">
        <v>69093</v>
      </c>
      <c r="I29" s="16">
        <v>69787</v>
      </c>
      <c r="J29" s="16">
        <v>70013</v>
      </c>
      <c r="K29" s="16">
        <v>70642</v>
      </c>
      <c r="L29" s="16">
        <v>71293</v>
      </c>
      <c r="M29" s="50">
        <v>70993</v>
      </c>
      <c r="N29" s="18">
        <f t="shared" si="1"/>
        <v>70412.91666666667</v>
      </c>
    </row>
    <row r="30" spans="1:14" ht="12" customHeight="1">
      <c r="A30" s="10" t="str">
        <f>'Pregnant Women Participating'!A30</f>
        <v>Kentucky</v>
      </c>
      <c r="B30" s="18">
        <v>31604</v>
      </c>
      <c r="C30" s="16">
        <v>31263</v>
      </c>
      <c r="D30" s="16">
        <v>30593</v>
      </c>
      <c r="E30" s="16">
        <v>31157</v>
      </c>
      <c r="F30" s="16">
        <v>31103</v>
      </c>
      <c r="G30" s="16">
        <v>31219</v>
      </c>
      <c r="H30" s="16">
        <v>31177</v>
      </c>
      <c r="I30" s="16">
        <v>31317</v>
      </c>
      <c r="J30" s="16">
        <v>31404</v>
      </c>
      <c r="K30" s="16">
        <v>31356</v>
      </c>
      <c r="L30" s="16">
        <v>31550</v>
      </c>
      <c r="M30" s="50">
        <v>31314</v>
      </c>
      <c r="N30" s="18">
        <f t="shared" si="1"/>
        <v>31254.75</v>
      </c>
    </row>
    <row r="31" spans="1:14" ht="12" customHeight="1">
      <c r="A31" s="10" t="str">
        <f>'Pregnant Women Participating'!A31</f>
        <v>Mississippi</v>
      </c>
      <c r="B31" s="18">
        <v>20162</v>
      </c>
      <c r="C31" s="16">
        <v>20292</v>
      </c>
      <c r="D31" s="16">
        <v>18900</v>
      </c>
      <c r="E31" s="16">
        <v>20435</v>
      </c>
      <c r="F31" s="16">
        <v>19730</v>
      </c>
      <c r="G31" s="16">
        <v>19818</v>
      </c>
      <c r="H31" s="16">
        <v>20189</v>
      </c>
      <c r="I31" s="16">
        <v>20436</v>
      </c>
      <c r="J31" s="16">
        <v>20126</v>
      </c>
      <c r="K31" s="16">
        <v>20459</v>
      </c>
      <c r="L31" s="16">
        <v>20546</v>
      </c>
      <c r="M31" s="50">
        <v>20205</v>
      </c>
      <c r="N31" s="18">
        <f t="shared" si="1"/>
        <v>20108.166666666668</v>
      </c>
    </row>
    <row r="32" spans="1:14" ht="12" customHeight="1">
      <c r="A32" s="10" t="str">
        <f>'Pregnant Women Participating'!A32</f>
        <v>North Carolina</v>
      </c>
      <c r="B32" s="18">
        <v>62176</v>
      </c>
      <c r="C32" s="16">
        <v>61551</v>
      </c>
      <c r="D32" s="16">
        <v>59542</v>
      </c>
      <c r="E32" s="16">
        <v>60604</v>
      </c>
      <c r="F32" s="16">
        <v>59970</v>
      </c>
      <c r="G32" s="16">
        <v>59606</v>
      </c>
      <c r="H32" s="16">
        <v>59935</v>
      </c>
      <c r="I32" s="16">
        <v>60741</v>
      </c>
      <c r="J32" s="16">
        <v>60368</v>
      </c>
      <c r="K32" s="16">
        <v>60876</v>
      </c>
      <c r="L32" s="16">
        <v>62041</v>
      </c>
      <c r="M32" s="50">
        <v>62714</v>
      </c>
      <c r="N32" s="18">
        <f t="shared" si="1"/>
        <v>60843.666666666664</v>
      </c>
    </row>
    <row r="33" spans="1:14" ht="12" customHeight="1">
      <c r="A33" s="10" t="str">
        <f>'Pregnant Women Participating'!A33</f>
        <v>South Carolina</v>
      </c>
      <c r="B33" s="18">
        <v>33167</v>
      </c>
      <c r="C33" s="16">
        <v>32813</v>
      </c>
      <c r="D33" s="16">
        <v>31949</v>
      </c>
      <c r="E33" s="16">
        <v>32809</v>
      </c>
      <c r="F33" s="16">
        <v>32381</v>
      </c>
      <c r="G33" s="16">
        <v>32070</v>
      </c>
      <c r="H33" s="16">
        <v>32268</v>
      </c>
      <c r="I33" s="16">
        <v>32313</v>
      </c>
      <c r="J33" s="16">
        <v>31968</v>
      </c>
      <c r="K33" s="16">
        <v>31829</v>
      </c>
      <c r="L33" s="16">
        <v>31680</v>
      </c>
      <c r="M33" s="50">
        <v>31524</v>
      </c>
      <c r="N33" s="18">
        <f t="shared" si="1"/>
        <v>32230.916666666668</v>
      </c>
    </row>
    <row r="34" spans="1:14" ht="12" customHeight="1">
      <c r="A34" s="10" t="str">
        <f>'Pregnant Women Participating'!A34</f>
        <v>Tennessee</v>
      </c>
      <c r="B34" s="18">
        <v>43486</v>
      </c>
      <c r="C34" s="16">
        <v>43114</v>
      </c>
      <c r="D34" s="16">
        <v>42058</v>
      </c>
      <c r="E34" s="16">
        <v>42490</v>
      </c>
      <c r="F34" s="16">
        <v>41981</v>
      </c>
      <c r="G34" s="16">
        <v>41405</v>
      </c>
      <c r="H34" s="16">
        <v>41326</v>
      </c>
      <c r="I34" s="16">
        <v>41564</v>
      </c>
      <c r="J34" s="16">
        <v>41585</v>
      </c>
      <c r="K34" s="16">
        <v>41916</v>
      </c>
      <c r="L34" s="16">
        <v>42310</v>
      </c>
      <c r="M34" s="50">
        <v>42404</v>
      </c>
      <c r="N34" s="18">
        <f t="shared" si="1"/>
        <v>42136.583333333336</v>
      </c>
    </row>
    <row r="35" spans="1:14" ht="12" customHeight="1">
      <c r="A35" s="10" t="str">
        <f>'Pregnant Women Participating'!A35</f>
        <v>Choctaw Indians, MS</v>
      </c>
      <c r="B35" s="18">
        <v>123</v>
      </c>
      <c r="C35" s="16">
        <v>127</v>
      </c>
      <c r="D35" s="16">
        <v>135</v>
      </c>
      <c r="E35" s="16">
        <v>150</v>
      </c>
      <c r="F35" s="16">
        <v>138</v>
      </c>
      <c r="G35" s="16">
        <v>140</v>
      </c>
      <c r="H35" s="16">
        <v>135</v>
      </c>
      <c r="I35" s="16">
        <v>135</v>
      </c>
      <c r="J35" s="16">
        <v>133</v>
      </c>
      <c r="K35" s="16">
        <v>131</v>
      </c>
      <c r="L35" s="16">
        <v>137</v>
      </c>
      <c r="M35" s="50">
        <v>150</v>
      </c>
      <c r="N35" s="18">
        <f t="shared" si="1"/>
        <v>136.16666666666666</v>
      </c>
    </row>
    <row r="36" spans="1:14" ht="12" customHeight="1">
      <c r="A36" s="10" t="str">
        <f>'Pregnant Women Participating'!A36</f>
        <v>Eastern Cherokee, NC</v>
      </c>
      <c r="B36" s="18">
        <v>129</v>
      </c>
      <c r="C36" s="16">
        <v>135</v>
      </c>
      <c r="D36" s="16">
        <v>129</v>
      </c>
      <c r="E36" s="16">
        <v>141</v>
      </c>
      <c r="F36" s="16">
        <v>140</v>
      </c>
      <c r="G36" s="16">
        <v>135</v>
      </c>
      <c r="H36" s="16">
        <v>138</v>
      </c>
      <c r="I36" s="16">
        <v>143</v>
      </c>
      <c r="J36" s="16">
        <v>130</v>
      </c>
      <c r="K36" s="16">
        <v>129</v>
      </c>
      <c r="L36" s="16">
        <v>130</v>
      </c>
      <c r="M36" s="50">
        <v>137</v>
      </c>
      <c r="N36" s="18">
        <f t="shared" si="1"/>
        <v>134.66666666666666</v>
      </c>
    </row>
    <row r="37" spans="1:14" s="23" customFormat="1" ht="24.75" customHeight="1">
      <c r="A37" s="19" t="str">
        <f>'Pregnant Women Participating'!A37</f>
        <v>Southeast Region</v>
      </c>
      <c r="B37" s="21">
        <v>417566</v>
      </c>
      <c r="C37" s="20">
        <v>411098</v>
      </c>
      <c r="D37" s="20">
        <v>398888</v>
      </c>
      <c r="E37" s="20">
        <v>408460</v>
      </c>
      <c r="F37" s="20">
        <v>402876</v>
      </c>
      <c r="G37" s="20">
        <v>400298</v>
      </c>
      <c r="H37" s="20">
        <v>401932</v>
      </c>
      <c r="I37" s="20">
        <v>405379</v>
      </c>
      <c r="J37" s="20">
        <v>404375</v>
      </c>
      <c r="K37" s="20">
        <v>407444</v>
      </c>
      <c r="L37" s="20">
        <v>410585</v>
      </c>
      <c r="M37" s="49">
        <v>410196</v>
      </c>
      <c r="N37" s="21">
        <f t="shared" si="1"/>
        <v>406591.4166666667</v>
      </c>
    </row>
    <row r="38" spans="1:14" ht="12" customHeight="1">
      <c r="A38" s="10" t="str">
        <f>'Pregnant Women Participating'!A38</f>
        <v>Illinois</v>
      </c>
      <c r="B38" s="18">
        <v>67484</v>
      </c>
      <c r="C38" s="16">
        <v>66417</v>
      </c>
      <c r="D38" s="16">
        <v>64805</v>
      </c>
      <c r="E38" s="16">
        <v>66080</v>
      </c>
      <c r="F38" s="16">
        <v>64924</v>
      </c>
      <c r="G38" s="16">
        <v>64918</v>
      </c>
      <c r="H38" s="16">
        <v>64898</v>
      </c>
      <c r="I38" s="16">
        <v>65299</v>
      </c>
      <c r="J38" s="16">
        <v>64687</v>
      </c>
      <c r="K38" s="16">
        <v>64579</v>
      </c>
      <c r="L38" s="16">
        <v>64881</v>
      </c>
      <c r="M38" s="50">
        <v>64647</v>
      </c>
      <c r="N38" s="18">
        <f t="shared" si="1"/>
        <v>65301.583333333336</v>
      </c>
    </row>
    <row r="39" spans="1:14" ht="12" customHeight="1">
      <c r="A39" s="10" t="str">
        <f>'Pregnant Women Participating'!A39</f>
        <v>Indiana</v>
      </c>
      <c r="B39" s="18">
        <v>39626</v>
      </c>
      <c r="C39" s="16">
        <v>39309</v>
      </c>
      <c r="D39" s="16">
        <v>37974</v>
      </c>
      <c r="E39" s="16">
        <v>39247</v>
      </c>
      <c r="F39" s="16">
        <v>38090</v>
      </c>
      <c r="G39" s="16">
        <v>37783</v>
      </c>
      <c r="H39" s="16">
        <v>38086</v>
      </c>
      <c r="I39" s="16">
        <v>38746</v>
      </c>
      <c r="J39" s="16">
        <v>38464</v>
      </c>
      <c r="K39" s="16">
        <v>38875</v>
      </c>
      <c r="L39" s="16">
        <v>39108</v>
      </c>
      <c r="M39" s="50">
        <v>38795</v>
      </c>
      <c r="N39" s="18">
        <f t="shared" si="1"/>
        <v>38675.25</v>
      </c>
    </row>
    <row r="40" spans="1:14" ht="12" customHeight="1">
      <c r="A40" s="10" t="str">
        <f>'Pregnant Women Participating'!A40</f>
        <v>Michigan</v>
      </c>
      <c r="B40" s="18">
        <v>59112</v>
      </c>
      <c r="C40" s="16">
        <v>58664</v>
      </c>
      <c r="D40" s="16">
        <v>57410</v>
      </c>
      <c r="E40" s="16">
        <v>58119</v>
      </c>
      <c r="F40" s="16">
        <v>57438</v>
      </c>
      <c r="G40" s="16">
        <v>57304</v>
      </c>
      <c r="H40" s="16">
        <v>58001</v>
      </c>
      <c r="I40" s="16">
        <v>58456</v>
      </c>
      <c r="J40" s="16">
        <v>58363</v>
      </c>
      <c r="K40" s="16">
        <v>58899</v>
      </c>
      <c r="L40" s="16">
        <v>59010</v>
      </c>
      <c r="M40" s="50">
        <v>59027</v>
      </c>
      <c r="N40" s="18">
        <f t="shared" si="1"/>
        <v>58316.916666666664</v>
      </c>
    </row>
    <row r="41" spans="1:14" ht="12" customHeight="1">
      <c r="A41" s="10" t="str">
        <f>'Pregnant Women Participating'!A41</f>
        <v>Minnesota</v>
      </c>
      <c r="B41" s="18">
        <v>29801</v>
      </c>
      <c r="C41" s="16">
        <v>29581</v>
      </c>
      <c r="D41" s="16">
        <v>28917</v>
      </c>
      <c r="E41" s="16">
        <v>29558</v>
      </c>
      <c r="F41" s="16">
        <v>29130</v>
      </c>
      <c r="G41" s="16">
        <v>28953</v>
      </c>
      <c r="H41" s="16">
        <v>28966</v>
      </c>
      <c r="I41" s="16">
        <v>29059</v>
      </c>
      <c r="J41" s="16">
        <v>28949</v>
      </c>
      <c r="K41" s="16">
        <v>28999</v>
      </c>
      <c r="L41" s="16">
        <v>29106</v>
      </c>
      <c r="M41" s="50">
        <v>29145</v>
      </c>
      <c r="N41" s="18">
        <f t="shared" si="1"/>
        <v>29180.333333333332</v>
      </c>
    </row>
    <row r="42" spans="1:14" ht="12" customHeight="1">
      <c r="A42" s="10" t="str">
        <f>'Pregnant Women Participating'!A42</f>
        <v>Ohio</v>
      </c>
      <c r="B42" s="18">
        <v>63827</v>
      </c>
      <c r="C42" s="16">
        <v>63254</v>
      </c>
      <c r="D42" s="16">
        <v>61260</v>
      </c>
      <c r="E42" s="16">
        <v>62229</v>
      </c>
      <c r="F42" s="16">
        <v>61590</v>
      </c>
      <c r="G42" s="16">
        <v>60854</v>
      </c>
      <c r="H42" s="16">
        <v>61338</v>
      </c>
      <c r="I42" s="16">
        <v>61323</v>
      </c>
      <c r="J42" s="16">
        <v>60959</v>
      </c>
      <c r="K42" s="16">
        <v>60899</v>
      </c>
      <c r="L42" s="16">
        <v>61017</v>
      </c>
      <c r="M42" s="50">
        <v>60411</v>
      </c>
      <c r="N42" s="18">
        <f t="shared" si="1"/>
        <v>61580.083333333336</v>
      </c>
    </row>
    <row r="43" spans="1:14" ht="12" customHeight="1">
      <c r="A43" s="10" t="str">
        <f>'Pregnant Women Participating'!A43</f>
        <v>Wisconsin</v>
      </c>
      <c r="B43" s="18">
        <v>27056</v>
      </c>
      <c r="C43" s="16">
        <v>26724</v>
      </c>
      <c r="D43" s="16">
        <v>25693</v>
      </c>
      <c r="E43" s="16">
        <v>26368</v>
      </c>
      <c r="F43" s="16">
        <v>25858</v>
      </c>
      <c r="G43" s="16">
        <v>25359</v>
      </c>
      <c r="H43" s="16">
        <v>25602</v>
      </c>
      <c r="I43" s="16">
        <v>25672</v>
      </c>
      <c r="J43" s="16">
        <v>25339</v>
      </c>
      <c r="K43" s="16">
        <v>25635</v>
      </c>
      <c r="L43" s="16">
        <v>25635</v>
      </c>
      <c r="M43" s="50">
        <v>25658</v>
      </c>
      <c r="N43" s="18">
        <f t="shared" si="1"/>
        <v>25883.25</v>
      </c>
    </row>
    <row r="44" spans="1:14" s="23" customFormat="1" ht="24.75" customHeight="1">
      <c r="A44" s="19" t="str">
        <f>'Pregnant Women Participating'!A44</f>
        <v>Midwest Region</v>
      </c>
      <c r="B44" s="21">
        <v>286906</v>
      </c>
      <c r="C44" s="20">
        <v>283949</v>
      </c>
      <c r="D44" s="20">
        <v>276059</v>
      </c>
      <c r="E44" s="20">
        <v>281601</v>
      </c>
      <c r="F44" s="20">
        <v>277030</v>
      </c>
      <c r="G44" s="20">
        <v>275171</v>
      </c>
      <c r="H44" s="20">
        <v>276891</v>
      </c>
      <c r="I44" s="20">
        <v>278555</v>
      </c>
      <c r="J44" s="20">
        <v>276761</v>
      </c>
      <c r="K44" s="20">
        <v>277886</v>
      </c>
      <c r="L44" s="20">
        <v>278757</v>
      </c>
      <c r="M44" s="49">
        <v>277683</v>
      </c>
      <c r="N44" s="21">
        <f t="shared" si="1"/>
        <v>278937.4166666667</v>
      </c>
    </row>
    <row r="45" spans="1:14" ht="12" customHeight="1">
      <c r="A45" s="10" t="str">
        <f>'Pregnant Women Participating'!A45</f>
        <v>Arkansas</v>
      </c>
      <c r="B45" s="18">
        <v>23548</v>
      </c>
      <c r="C45" s="16">
        <v>23081</v>
      </c>
      <c r="D45" s="16">
        <v>22480</v>
      </c>
      <c r="E45" s="16">
        <v>22894</v>
      </c>
      <c r="F45" s="16">
        <v>22352</v>
      </c>
      <c r="G45" s="16">
        <v>22375</v>
      </c>
      <c r="H45" s="16">
        <v>22671</v>
      </c>
      <c r="I45" s="16">
        <v>22939</v>
      </c>
      <c r="J45" s="16">
        <v>22763</v>
      </c>
      <c r="K45" s="16">
        <v>22627</v>
      </c>
      <c r="L45" s="16">
        <v>22138</v>
      </c>
      <c r="M45" s="50">
        <v>21659</v>
      </c>
      <c r="N45" s="18">
        <f t="shared" si="1"/>
        <v>22627.25</v>
      </c>
    </row>
    <row r="46" spans="1:14" ht="12" customHeight="1">
      <c r="A46" s="10" t="str">
        <f>'Pregnant Women Participating'!A46</f>
        <v>Louisiana</v>
      </c>
      <c r="B46" s="18">
        <v>34800</v>
      </c>
      <c r="C46" s="16">
        <v>34649</v>
      </c>
      <c r="D46" s="16">
        <v>33972</v>
      </c>
      <c r="E46" s="16">
        <v>34474</v>
      </c>
      <c r="F46" s="16">
        <v>34426</v>
      </c>
      <c r="G46" s="16">
        <v>34186</v>
      </c>
      <c r="H46" s="16">
        <v>34627</v>
      </c>
      <c r="I46" s="16">
        <v>34628</v>
      </c>
      <c r="J46" s="16">
        <v>34728</v>
      </c>
      <c r="K46" s="16">
        <v>34429</v>
      </c>
      <c r="L46" s="16">
        <v>34867</v>
      </c>
      <c r="M46" s="50">
        <v>35204</v>
      </c>
      <c r="N46" s="18">
        <f t="shared" si="1"/>
        <v>34582.5</v>
      </c>
    </row>
    <row r="47" spans="1:14" ht="12" customHeight="1">
      <c r="A47" s="10" t="str">
        <f>'Pregnant Women Participating'!A47</f>
        <v>New Mexico</v>
      </c>
      <c r="B47" s="18">
        <v>14667</v>
      </c>
      <c r="C47" s="16">
        <v>14524</v>
      </c>
      <c r="D47" s="16">
        <v>14141</v>
      </c>
      <c r="E47" s="16">
        <v>14667</v>
      </c>
      <c r="F47" s="16">
        <v>14166</v>
      </c>
      <c r="G47" s="16">
        <v>13938</v>
      </c>
      <c r="H47" s="16">
        <v>14108</v>
      </c>
      <c r="I47" s="16">
        <v>14194</v>
      </c>
      <c r="J47" s="16">
        <v>13856</v>
      </c>
      <c r="K47" s="16">
        <v>14065</v>
      </c>
      <c r="L47" s="16">
        <v>14157</v>
      </c>
      <c r="M47" s="50">
        <v>13857</v>
      </c>
      <c r="N47" s="18">
        <f t="shared" si="1"/>
        <v>14195</v>
      </c>
    </row>
    <row r="48" spans="1:14" ht="12" customHeight="1">
      <c r="A48" s="10" t="str">
        <f>'Pregnant Women Participating'!A48</f>
        <v>Oklahoma</v>
      </c>
      <c r="B48" s="18">
        <v>23835</v>
      </c>
      <c r="C48" s="16">
        <v>23377</v>
      </c>
      <c r="D48" s="16">
        <v>22735</v>
      </c>
      <c r="E48" s="16">
        <v>23024</v>
      </c>
      <c r="F48" s="16">
        <v>22106</v>
      </c>
      <c r="G48" s="16">
        <v>22372</v>
      </c>
      <c r="H48" s="16">
        <v>22297</v>
      </c>
      <c r="I48" s="16">
        <v>22148</v>
      </c>
      <c r="J48" s="16">
        <v>21998</v>
      </c>
      <c r="K48" s="16">
        <v>22325</v>
      </c>
      <c r="L48" s="16">
        <v>22520</v>
      </c>
      <c r="M48" s="50">
        <v>22468</v>
      </c>
      <c r="N48" s="18">
        <f t="shared" si="1"/>
        <v>22600.416666666668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254940</v>
      </c>
      <c r="C50" s="16">
        <v>252229</v>
      </c>
      <c r="D50" s="16">
        <v>246363</v>
      </c>
      <c r="E50" s="16">
        <v>250287</v>
      </c>
      <c r="F50" s="16">
        <v>248309</v>
      </c>
      <c r="G50" s="16">
        <v>246119</v>
      </c>
      <c r="H50" s="16">
        <v>247875</v>
      </c>
      <c r="I50" s="16">
        <v>249275</v>
      </c>
      <c r="J50" s="16">
        <v>249359</v>
      </c>
      <c r="K50" s="16">
        <v>251039</v>
      </c>
      <c r="L50" s="16">
        <v>250994</v>
      </c>
      <c r="M50" s="50">
        <v>249830</v>
      </c>
      <c r="N50" s="18">
        <f t="shared" si="1"/>
        <v>249718.25</v>
      </c>
    </row>
    <row r="51" spans="1:14" ht="12" customHeight="1">
      <c r="A51" s="10" t="str">
        <f>'Pregnant Women Participating'!A51</f>
        <v>Acoma, Canoncito &amp; Laguna, NM</v>
      </c>
      <c r="B51" s="18">
        <v>113</v>
      </c>
      <c r="C51" s="16">
        <v>113</v>
      </c>
      <c r="D51" s="16">
        <v>114</v>
      </c>
      <c r="E51" s="16">
        <v>117</v>
      </c>
      <c r="F51" s="16">
        <v>114</v>
      </c>
      <c r="G51" s="16">
        <v>109</v>
      </c>
      <c r="H51" s="16">
        <v>117</v>
      </c>
      <c r="I51" s="16">
        <v>120</v>
      </c>
      <c r="J51" s="16">
        <v>113</v>
      </c>
      <c r="K51" s="16">
        <v>128</v>
      </c>
      <c r="L51" s="16">
        <v>141</v>
      </c>
      <c r="M51" s="50">
        <v>134</v>
      </c>
      <c r="N51" s="18">
        <f t="shared" si="1"/>
        <v>119.41666666666667</v>
      </c>
    </row>
    <row r="52" spans="1:14" ht="12" customHeight="1">
      <c r="A52" s="10" t="str">
        <f>'Pregnant Women Participating'!A52</f>
        <v>Eight Northern Pueblos, NM</v>
      </c>
      <c r="B52" s="18">
        <v>50</v>
      </c>
      <c r="C52" s="16">
        <v>49</v>
      </c>
      <c r="D52" s="16">
        <v>54</v>
      </c>
      <c r="E52" s="16">
        <v>48</v>
      </c>
      <c r="F52" s="16">
        <v>52</v>
      </c>
      <c r="G52" s="16">
        <v>52</v>
      </c>
      <c r="H52" s="16">
        <v>51</v>
      </c>
      <c r="I52" s="16">
        <v>51</v>
      </c>
      <c r="J52" s="16">
        <v>52</v>
      </c>
      <c r="K52" s="16">
        <v>56</v>
      </c>
      <c r="L52" s="16">
        <v>56</v>
      </c>
      <c r="M52" s="50">
        <v>52</v>
      </c>
      <c r="N52" s="18">
        <f t="shared" si="1"/>
        <v>51.916666666666664</v>
      </c>
    </row>
    <row r="53" spans="1:14" ht="12" customHeight="1">
      <c r="A53" s="10" t="str">
        <f>'Pregnant Women Participating'!A53</f>
        <v>Five Sandoval Pueblos, NM</v>
      </c>
      <c r="B53" s="18">
        <v>61</v>
      </c>
      <c r="C53" s="16">
        <v>62</v>
      </c>
      <c r="D53" s="16">
        <v>58</v>
      </c>
      <c r="E53" s="16">
        <v>64</v>
      </c>
      <c r="F53" s="16">
        <v>68</v>
      </c>
      <c r="G53" s="16">
        <v>67</v>
      </c>
      <c r="H53" s="16">
        <v>69</v>
      </c>
      <c r="I53" s="16">
        <v>56</v>
      </c>
      <c r="J53" s="16">
        <v>54</v>
      </c>
      <c r="K53" s="16">
        <v>60</v>
      </c>
      <c r="L53" s="16">
        <v>68</v>
      </c>
      <c r="M53" s="50">
        <v>61</v>
      </c>
      <c r="N53" s="18">
        <f t="shared" si="1"/>
        <v>62.333333333333336</v>
      </c>
    </row>
    <row r="54" spans="1:14" ht="12" customHeight="1">
      <c r="A54" s="10" t="str">
        <f>'Pregnant Women Participating'!A54</f>
        <v>Isleta Pueblo, NM</v>
      </c>
      <c r="B54" s="18">
        <v>168</v>
      </c>
      <c r="C54" s="16">
        <v>180</v>
      </c>
      <c r="D54" s="16">
        <v>189</v>
      </c>
      <c r="E54" s="16">
        <v>210</v>
      </c>
      <c r="F54" s="16">
        <v>215</v>
      </c>
      <c r="G54" s="16">
        <v>215</v>
      </c>
      <c r="H54" s="16">
        <v>222</v>
      </c>
      <c r="I54" s="16">
        <v>230</v>
      </c>
      <c r="J54" s="16">
        <v>227</v>
      </c>
      <c r="K54" s="16">
        <v>245</v>
      </c>
      <c r="L54" s="16">
        <v>225</v>
      </c>
      <c r="M54" s="50">
        <v>219</v>
      </c>
      <c r="N54" s="18">
        <f t="shared" si="1"/>
        <v>212.08333333333334</v>
      </c>
    </row>
    <row r="55" spans="1:14" ht="12" customHeight="1">
      <c r="A55" s="10" t="str">
        <f>'Pregnant Women Participating'!A55</f>
        <v>San Felipe Pueblo, NM</v>
      </c>
      <c r="B55" s="18">
        <v>74</v>
      </c>
      <c r="C55" s="16">
        <v>74</v>
      </c>
      <c r="D55" s="16">
        <v>63</v>
      </c>
      <c r="E55" s="16">
        <v>72</v>
      </c>
      <c r="F55" s="16">
        <v>70</v>
      </c>
      <c r="G55" s="16">
        <v>64</v>
      </c>
      <c r="H55" s="16">
        <v>67</v>
      </c>
      <c r="I55" s="16">
        <v>58</v>
      </c>
      <c r="J55" s="16">
        <v>57</v>
      </c>
      <c r="K55" s="16">
        <v>59</v>
      </c>
      <c r="L55" s="16">
        <v>56</v>
      </c>
      <c r="M55" s="50">
        <v>54</v>
      </c>
      <c r="N55" s="18">
        <f t="shared" si="1"/>
        <v>64</v>
      </c>
    </row>
    <row r="56" spans="1:14" ht="12" customHeight="1">
      <c r="A56" s="10" t="str">
        <f>'Pregnant Women Participating'!A56</f>
        <v>Santo Domingo Tribe, NM</v>
      </c>
      <c r="B56" s="18">
        <v>45</v>
      </c>
      <c r="C56" s="16">
        <v>42</v>
      </c>
      <c r="D56" s="16">
        <v>48</v>
      </c>
      <c r="E56" s="16">
        <v>52</v>
      </c>
      <c r="F56" s="16">
        <v>48</v>
      </c>
      <c r="G56" s="16">
        <v>43</v>
      </c>
      <c r="H56" s="16">
        <v>47</v>
      </c>
      <c r="I56" s="16">
        <v>46</v>
      </c>
      <c r="J56" s="16">
        <v>44</v>
      </c>
      <c r="K56" s="16">
        <v>48</v>
      </c>
      <c r="L56" s="16">
        <v>43</v>
      </c>
      <c r="M56" s="50">
        <v>45</v>
      </c>
      <c r="N56" s="18">
        <f t="shared" si="1"/>
        <v>45.916666666666664</v>
      </c>
    </row>
    <row r="57" spans="1:14" ht="12" customHeight="1">
      <c r="A57" s="10" t="str">
        <f>'Pregnant Women Participating'!A57</f>
        <v>Zuni Pueblo, NM</v>
      </c>
      <c r="B57" s="18">
        <v>182</v>
      </c>
      <c r="C57" s="16">
        <v>161</v>
      </c>
      <c r="D57" s="16">
        <v>171</v>
      </c>
      <c r="E57" s="16">
        <v>156</v>
      </c>
      <c r="F57" s="16">
        <v>166</v>
      </c>
      <c r="G57" s="16">
        <v>155</v>
      </c>
      <c r="H57" s="16">
        <v>162</v>
      </c>
      <c r="I57" s="16">
        <v>153</v>
      </c>
      <c r="J57" s="16">
        <v>156</v>
      </c>
      <c r="K57" s="16">
        <v>147</v>
      </c>
      <c r="L57" s="16">
        <v>147</v>
      </c>
      <c r="M57" s="50">
        <v>142</v>
      </c>
      <c r="N57" s="18">
        <f t="shared" si="1"/>
        <v>158.16666666666666</v>
      </c>
    </row>
    <row r="58" spans="1:14" ht="12" customHeight="1">
      <c r="A58" s="10" t="str">
        <f>'Pregnant Women Participating'!A58</f>
        <v>Cherokee Nation, OK</v>
      </c>
      <c r="B58" s="18">
        <v>1716</v>
      </c>
      <c r="C58" s="16">
        <v>1721</v>
      </c>
      <c r="D58" s="16">
        <v>1641</v>
      </c>
      <c r="E58" s="16">
        <v>1715</v>
      </c>
      <c r="F58" s="16">
        <v>1614</v>
      </c>
      <c r="G58" s="16">
        <v>1567</v>
      </c>
      <c r="H58" s="16">
        <v>1621</v>
      </c>
      <c r="I58" s="16">
        <v>1637</v>
      </c>
      <c r="J58" s="16">
        <v>1614</v>
      </c>
      <c r="K58" s="16">
        <v>1657</v>
      </c>
      <c r="L58" s="16">
        <v>1624</v>
      </c>
      <c r="M58" s="50">
        <v>1649</v>
      </c>
      <c r="N58" s="18">
        <f t="shared" si="1"/>
        <v>1648</v>
      </c>
    </row>
    <row r="59" spans="1:14" ht="12" customHeight="1">
      <c r="A59" s="10" t="str">
        <f>'Pregnant Women Participating'!A59</f>
        <v>Chickasaw Nation, OK</v>
      </c>
      <c r="B59" s="18">
        <v>937</v>
      </c>
      <c r="C59" s="16">
        <v>895</v>
      </c>
      <c r="D59" s="16">
        <v>891</v>
      </c>
      <c r="E59" s="16">
        <v>951</v>
      </c>
      <c r="F59" s="16">
        <v>918</v>
      </c>
      <c r="G59" s="16">
        <v>887</v>
      </c>
      <c r="H59" s="16">
        <v>928</v>
      </c>
      <c r="I59" s="16">
        <v>916</v>
      </c>
      <c r="J59" s="16">
        <v>919</v>
      </c>
      <c r="K59" s="16">
        <v>979</v>
      </c>
      <c r="L59" s="16">
        <v>977</v>
      </c>
      <c r="M59" s="50">
        <v>967</v>
      </c>
      <c r="N59" s="18">
        <f t="shared" si="1"/>
        <v>930.4166666666666</v>
      </c>
    </row>
    <row r="60" spans="1:14" ht="12" customHeight="1">
      <c r="A60" s="10" t="str">
        <f>'Pregnant Women Participating'!A60</f>
        <v>Choctaw Nation, OK</v>
      </c>
      <c r="B60" s="18">
        <v>999</v>
      </c>
      <c r="C60" s="16">
        <v>973</v>
      </c>
      <c r="D60" s="16">
        <v>915</v>
      </c>
      <c r="E60" s="16">
        <v>913</v>
      </c>
      <c r="F60" s="16">
        <v>884</v>
      </c>
      <c r="G60" s="16">
        <v>870</v>
      </c>
      <c r="H60" s="16">
        <v>841</v>
      </c>
      <c r="I60" s="16">
        <v>861</v>
      </c>
      <c r="J60" s="16">
        <v>886</v>
      </c>
      <c r="K60" s="16">
        <v>886</v>
      </c>
      <c r="L60" s="16">
        <v>912</v>
      </c>
      <c r="M60" s="50">
        <v>917</v>
      </c>
      <c r="N60" s="18">
        <f t="shared" si="1"/>
        <v>904.75</v>
      </c>
    </row>
    <row r="61" spans="1:14" ht="12" customHeight="1">
      <c r="A61" s="10" t="str">
        <f>'Pregnant Women Participating'!A61</f>
        <v>Citizen Potawatomi Nation, OK</v>
      </c>
      <c r="B61" s="18">
        <v>269</v>
      </c>
      <c r="C61" s="16">
        <v>247</v>
      </c>
      <c r="D61" s="16">
        <v>237</v>
      </c>
      <c r="E61" s="16">
        <v>275</v>
      </c>
      <c r="F61" s="16">
        <v>266</v>
      </c>
      <c r="G61" s="16">
        <v>294</v>
      </c>
      <c r="H61" s="16">
        <v>314</v>
      </c>
      <c r="I61" s="16">
        <v>309</v>
      </c>
      <c r="J61" s="16">
        <v>310</v>
      </c>
      <c r="K61" s="16">
        <v>317</v>
      </c>
      <c r="L61" s="16">
        <v>300</v>
      </c>
      <c r="M61" s="50">
        <v>313</v>
      </c>
      <c r="N61" s="18">
        <f t="shared" si="1"/>
        <v>287.5833333333333</v>
      </c>
    </row>
    <row r="62" spans="1:14" ht="12" customHeight="1">
      <c r="A62" s="10" t="str">
        <f>'Pregnant Women Participating'!A62</f>
        <v>Inter-Tribal Council, OK</v>
      </c>
      <c r="B62" s="18">
        <v>184</v>
      </c>
      <c r="C62" s="16">
        <v>187</v>
      </c>
      <c r="D62" s="16">
        <v>181</v>
      </c>
      <c r="E62" s="16">
        <v>186</v>
      </c>
      <c r="F62" s="16">
        <v>184</v>
      </c>
      <c r="G62" s="16">
        <v>171</v>
      </c>
      <c r="H62" s="16">
        <v>176</v>
      </c>
      <c r="I62" s="16">
        <v>185</v>
      </c>
      <c r="J62" s="16">
        <v>196</v>
      </c>
      <c r="K62" s="16">
        <v>205</v>
      </c>
      <c r="L62" s="16">
        <v>213</v>
      </c>
      <c r="M62" s="50">
        <v>221</v>
      </c>
      <c r="N62" s="18">
        <f t="shared" si="1"/>
        <v>190.75</v>
      </c>
    </row>
    <row r="63" spans="1:14" ht="12" customHeight="1">
      <c r="A63" s="10" t="str">
        <f>'Pregnant Women Participating'!A63</f>
        <v>Muscogee Creek Nation, OK</v>
      </c>
      <c r="B63" s="18">
        <v>624</v>
      </c>
      <c r="C63" s="16">
        <v>593</v>
      </c>
      <c r="D63" s="16">
        <v>602</v>
      </c>
      <c r="E63" s="16">
        <v>624</v>
      </c>
      <c r="F63" s="16">
        <v>617</v>
      </c>
      <c r="G63" s="16">
        <v>607</v>
      </c>
      <c r="H63" s="16">
        <v>610</v>
      </c>
      <c r="I63" s="16">
        <v>614</v>
      </c>
      <c r="J63" s="16">
        <v>628</v>
      </c>
      <c r="K63" s="16">
        <v>642</v>
      </c>
      <c r="L63" s="16">
        <v>630</v>
      </c>
      <c r="M63" s="50">
        <v>654</v>
      </c>
      <c r="N63" s="18">
        <f t="shared" si="1"/>
        <v>620.4166666666666</v>
      </c>
    </row>
    <row r="64" spans="1:14" ht="12" customHeight="1">
      <c r="A64" s="10" t="str">
        <f>'Pregnant Women Participating'!A64</f>
        <v>Osage Tribal Council, OK</v>
      </c>
      <c r="B64" s="18">
        <v>640</v>
      </c>
      <c r="C64" s="16">
        <v>654</v>
      </c>
      <c r="D64" s="16">
        <v>660</v>
      </c>
      <c r="E64" s="16">
        <v>666</v>
      </c>
      <c r="F64" s="16">
        <v>643</v>
      </c>
      <c r="G64" s="16">
        <v>626</v>
      </c>
      <c r="H64" s="16">
        <v>466</v>
      </c>
      <c r="I64" s="16">
        <v>347</v>
      </c>
      <c r="J64" s="16">
        <v>377</v>
      </c>
      <c r="K64" s="16">
        <v>456</v>
      </c>
      <c r="L64" s="16">
        <v>525</v>
      </c>
      <c r="M64" s="50">
        <v>534</v>
      </c>
      <c r="N64" s="18">
        <f t="shared" si="1"/>
        <v>549.5</v>
      </c>
    </row>
    <row r="65" spans="1:14" ht="12" customHeight="1">
      <c r="A65" s="10" t="str">
        <f>'Pregnant Women Participating'!A65</f>
        <v>Otoe-Missouria Tribe, OK</v>
      </c>
      <c r="B65" s="18">
        <v>136</v>
      </c>
      <c r="C65" s="16">
        <v>131</v>
      </c>
      <c r="D65" s="16">
        <v>129</v>
      </c>
      <c r="E65" s="16">
        <v>122</v>
      </c>
      <c r="F65" s="16">
        <v>107</v>
      </c>
      <c r="G65" s="16">
        <v>105</v>
      </c>
      <c r="H65" s="16">
        <v>108</v>
      </c>
      <c r="I65" s="16">
        <v>110</v>
      </c>
      <c r="J65" s="16">
        <v>107</v>
      </c>
      <c r="K65" s="16">
        <v>109</v>
      </c>
      <c r="L65" s="16">
        <v>116</v>
      </c>
      <c r="M65" s="50">
        <v>114</v>
      </c>
      <c r="N65" s="18">
        <f t="shared" si="1"/>
        <v>116.16666666666667</v>
      </c>
    </row>
    <row r="66" spans="1:14" ht="12" customHeight="1">
      <c r="A66" s="10" t="str">
        <f>'Pregnant Women Participating'!A66</f>
        <v>Wichita, Caddo &amp; Delaware (WCD), OK</v>
      </c>
      <c r="B66" s="18">
        <v>969</v>
      </c>
      <c r="C66" s="16">
        <v>961</v>
      </c>
      <c r="D66" s="16">
        <v>952</v>
      </c>
      <c r="E66" s="16">
        <v>996</v>
      </c>
      <c r="F66" s="16">
        <v>968</v>
      </c>
      <c r="G66" s="16">
        <v>973</v>
      </c>
      <c r="H66" s="16">
        <v>949</v>
      </c>
      <c r="I66" s="16">
        <v>966</v>
      </c>
      <c r="J66" s="16">
        <v>957</v>
      </c>
      <c r="K66" s="16">
        <v>959</v>
      </c>
      <c r="L66" s="16">
        <v>945</v>
      </c>
      <c r="M66" s="50">
        <v>905</v>
      </c>
      <c r="N66" s="18">
        <f t="shared" si="1"/>
        <v>958.3333333333334</v>
      </c>
    </row>
    <row r="67" spans="1:14" s="23" customFormat="1" ht="24.75" customHeight="1">
      <c r="A67" s="19" t="str">
        <f>'Pregnant Women Participating'!A67</f>
        <v>Southwest Region</v>
      </c>
      <c r="B67" s="21">
        <v>358957</v>
      </c>
      <c r="C67" s="20">
        <v>354903</v>
      </c>
      <c r="D67" s="20">
        <v>346596</v>
      </c>
      <c r="E67" s="20">
        <v>352513</v>
      </c>
      <c r="F67" s="20">
        <v>348293</v>
      </c>
      <c r="G67" s="20">
        <v>345795</v>
      </c>
      <c r="H67" s="20">
        <v>348326</v>
      </c>
      <c r="I67" s="20">
        <v>349843</v>
      </c>
      <c r="J67" s="20">
        <v>349401</v>
      </c>
      <c r="K67" s="20">
        <v>351438</v>
      </c>
      <c r="L67" s="20">
        <v>351654</v>
      </c>
      <c r="M67" s="49">
        <v>349999</v>
      </c>
      <c r="N67" s="21">
        <f t="shared" si="1"/>
        <v>350643.1666666667</v>
      </c>
    </row>
    <row r="68" spans="1:14" ht="12" customHeight="1">
      <c r="A68" s="10" t="str">
        <f>'Pregnant Women Participating'!A68</f>
        <v>Colorado</v>
      </c>
      <c r="B68" s="18">
        <v>24357</v>
      </c>
      <c r="C68" s="16">
        <v>23926</v>
      </c>
      <c r="D68" s="16">
        <v>23209</v>
      </c>
      <c r="E68" s="16">
        <v>23478</v>
      </c>
      <c r="F68" s="16">
        <v>23216</v>
      </c>
      <c r="G68" s="16">
        <v>23139</v>
      </c>
      <c r="H68" s="16">
        <v>22975</v>
      </c>
      <c r="I68" s="16">
        <v>23176</v>
      </c>
      <c r="J68" s="16">
        <v>22943</v>
      </c>
      <c r="K68" s="16">
        <v>22787</v>
      </c>
      <c r="L68" s="16">
        <v>22996</v>
      </c>
      <c r="M68" s="50">
        <v>22958</v>
      </c>
      <c r="N68" s="18">
        <f t="shared" si="1"/>
        <v>23263.333333333332</v>
      </c>
    </row>
    <row r="69" spans="1:14" ht="12" customHeight="1">
      <c r="A69" s="10" t="str">
        <f>'Pregnant Women Participating'!A69</f>
        <v>Iowa</v>
      </c>
      <c r="B69" s="18">
        <v>15857</v>
      </c>
      <c r="C69" s="16">
        <v>15774</v>
      </c>
      <c r="D69" s="16">
        <v>15285</v>
      </c>
      <c r="E69" s="16">
        <v>15882</v>
      </c>
      <c r="F69" s="16">
        <v>15539</v>
      </c>
      <c r="G69" s="16">
        <v>15589</v>
      </c>
      <c r="H69" s="16">
        <v>15514</v>
      </c>
      <c r="I69" s="16">
        <v>15569</v>
      </c>
      <c r="J69" s="16">
        <v>15596</v>
      </c>
      <c r="K69" s="16">
        <v>15727</v>
      </c>
      <c r="L69" s="16">
        <v>15898</v>
      </c>
      <c r="M69" s="50">
        <v>15807</v>
      </c>
      <c r="N69" s="18">
        <f t="shared" si="1"/>
        <v>15669.75</v>
      </c>
    </row>
    <row r="70" spans="1:14" ht="12" customHeight="1">
      <c r="A70" s="10" t="str">
        <f>'Pregnant Women Participating'!A70</f>
        <v>Kansas</v>
      </c>
      <c r="B70" s="18">
        <v>17224</v>
      </c>
      <c r="C70" s="16">
        <v>16757</v>
      </c>
      <c r="D70" s="16">
        <v>16600</v>
      </c>
      <c r="E70" s="16">
        <v>17144</v>
      </c>
      <c r="F70" s="16">
        <v>15472</v>
      </c>
      <c r="G70" s="16">
        <v>15618</v>
      </c>
      <c r="H70" s="16">
        <v>15569</v>
      </c>
      <c r="I70" s="16">
        <v>15927</v>
      </c>
      <c r="J70" s="16">
        <v>15596</v>
      </c>
      <c r="K70" s="16">
        <v>15814</v>
      </c>
      <c r="L70" s="16">
        <v>15819</v>
      </c>
      <c r="M70" s="50">
        <v>15725</v>
      </c>
      <c r="N70" s="18">
        <f t="shared" si="1"/>
        <v>16105.416666666666</v>
      </c>
    </row>
    <row r="71" spans="1:14" ht="12" customHeight="1">
      <c r="A71" s="10" t="str">
        <f>'Pregnant Women Participating'!A71</f>
        <v>Missouri</v>
      </c>
      <c r="B71" s="18">
        <v>36418</v>
      </c>
      <c r="C71" s="16">
        <v>36293</v>
      </c>
      <c r="D71" s="16">
        <v>35620</v>
      </c>
      <c r="E71" s="16">
        <v>36758</v>
      </c>
      <c r="F71" s="16">
        <v>35111</v>
      </c>
      <c r="G71" s="16">
        <v>35292</v>
      </c>
      <c r="H71" s="16">
        <v>35476</v>
      </c>
      <c r="I71" s="16">
        <v>35839</v>
      </c>
      <c r="J71" s="16">
        <v>35537</v>
      </c>
      <c r="K71" s="16">
        <v>35989</v>
      </c>
      <c r="L71" s="16">
        <v>36265</v>
      </c>
      <c r="M71" s="50">
        <v>36226</v>
      </c>
      <c r="N71" s="18">
        <f t="shared" si="1"/>
        <v>35902</v>
      </c>
    </row>
    <row r="72" spans="1:14" ht="12" customHeight="1">
      <c r="A72" s="10" t="str">
        <f>'Pregnant Women Participating'!A72</f>
        <v>Montana</v>
      </c>
      <c r="B72" s="18">
        <v>4627</v>
      </c>
      <c r="C72" s="16">
        <v>4632</v>
      </c>
      <c r="D72" s="16">
        <v>4510</v>
      </c>
      <c r="E72" s="16">
        <v>4593</v>
      </c>
      <c r="F72" s="16">
        <v>4513</v>
      </c>
      <c r="G72" s="16">
        <v>4472</v>
      </c>
      <c r="H72" s="16">
        <v>4534</v>
      </c>
      <c r="I72" s="16">
        <v>4634</v>
      </c>
      <c r="J72" s="16">
        <v>4598</v>
      </c>
      <c r="K72" s="16">
        <v>4648</v>
      </c>
      <c r="L72" s="16">
        <v>4652</v>
      </c>
      <c r="M72" s="50">
        <v>4620</v>
      </c>
      <c r="N72" s="18">
        <f t="shared" si="1"/>
        <v>4586.083333333333</v>
      </c>
    </row>
    <row r="73" spans="1:14" ht="12" customHeight="1">
      <c r="A73" s="10" t="str">
        <f>'Pregnant Women Participating'!A73</f>
        <v>Nebraska</v>
      </c>
      <c r="B73" s="18">
        <v>8911</v>
      </c>
      <c r="C73" s="16">
        <v>8965</v>
      </c>
      <c r="D73" s="16">
        <v>8469</v>
      </c>
      <c r="E73" s="16">
        <v>8944</v>
      </c>
      <c r="F73" s="16">
        <v>8634</v>
      </c>
      <c r="G73" s="16">
        <v>8661</v>
      </c>
      <c r="H73" s="16">
        <v>8852</v>
      </c>
      <c r="I73" s="16">
        <v>9011</v>
      </c>
      <c r="J73" s="16">
        <v>8916</v>
      </c>
      <c r="K73" s="16">
        <v>9107</v>
      </c>
      <c r="L73" s="16">
        <v>9224</v>
      </c>
      <c r="M73" s="50">
        <v>9072</v>
      </c>
      <c r="N73" s="18">
        <f t="shared" si="1"/>
        <v>8897.166666666666</v>
      </c>
    </row>
    <row r="74" spans="1:14" ht="12" customHeight="1">
      <c r="A74" s="10" t="str">
        <f>'Pregnant Women Participating'!A74</f>
        <v>North Dakota</v>
      </c>
      <c r="B74" s="18">
        <v>2997</v>
      </c>
      <c r="C74" s="16">
        <v>2884</v>
      </c>
      <c r="D74" s="16">
        <v>2705</v>
      </c>
      <c r="E74" s="16">
        <v>2898</v>
      </c>
      <c r="F74" s="16">
        <v>2813</v>
      </c>
      <c r="G74" s="16">
        <v>2717</v>
      </c>
      <c r="H74" s="16">
        <v>2884</v>
      </c>
      <c r="I74" s="16">
        <v>2807</v>
      </c>
      <c r="J74" s="16">
        <v>2807</v>
      </c>
      <c r="K74" s="16">
        <v>2866</v>
      </c>
      <c r="L74" s="16">
        <v>2828</v>
      </c>
      <c r="M74" s="50">
        <v>2854</v>
      </c>
      <c r="N74" s="18">
        <f t="shared" si="1"/>
        <v>2838.3333333333335</v>
      </c>
    </row>
    <row r="75" spans="1:14" ht="12" customHeight="1">
      <c r="A75" s="10" t="str">
        <f>'Pregnant Women Participating'!A75</f>
        <v>South Dakota</v>
      </c>
      <c r="B75" s="18">
        <v>4308</v>
      </c>
      <c r="C75" s="16">
        <v>4201</v>
      </c>
      <c r="D75" s="16">
        <v>4047</v>
      </c>
      <c r="E75" s="16">
        <v>4158</v>
      </c>
      <c r="F75" s="16">
        <v>3961</v>
      </c>
      <c r="G75" s="16">
        <v>3873</v>
      </c>
      <c r="H75" s="16">
        <v>3904</v>
      </c>
      <c r="I75" s="16">
        <v>4027</v>
      </c>
      <c r="J75" s="16">
        <v>4012</v>
      </c>
      <c r="K75" s="16">
        <v>4154</v>
      </c>
      <c r="L75" s="16">
        <v>4040</v>
      </c>
      <c r="M75" s="50">
        <v>3932</v>
      </c>
      <c r="N75" s="18">
        <f t="shared" si="1"/>
        <v>4051.4166666666665</v>
      </c>
    </row>
    <row r="76" spans="1:14" ht="12" customHeight="1">
      <c r="A76" s="10" t="str">
        <f>'Pregnant Women Participating'!A76</f>
        <v>Utah</v>
      </c>
      <c r="B76" s="18">
        <v>17098</v>
      </c>
      <c r="C76" s="16">
        <v>17099</v>
      </c>
      <c r="D76" s="16">
        <v>16708</v>
      </c>
      <c r="E76" s="16">
        <v>16900</v>
      </c>
      <c r="F76" s="16">
        <v>16750</v>
      </c>
      <c r="G76" s="16">
        <v>16703</v>
      </c>
      <c r="H76" s="16">
        <v>16603</v>
      </c>
      <c r="I76" s="16">
        <v>16549</v>
      </c>
      <c r="J76" s="16">
        <v>16213</v>
      </c>
      <c r="K76" s="16">
        <v>16074</v>
      </c>
      <c r="L76" s="16">
        <v>16186</v>
      </c>
      <c r="M76" s="50">
        <v>16205</v>
      </c>
      <c r="N76" s="18">
        <f t="shared" si="1"/>
        <v>16590.666666666668</v>
      </c>
    </row>
    <row r="77" spans="1:14" ht="12" customHeight="1">
      <c r="A77" s="10" t="str">
        <f>'Pregnant Women Participating'!A77</f>
        <v>Wyoming</v>
      </c>
      <c r="B77" s="18">
        <v>2794</v>
      </c>
      <c r="C77" s="16">
        <v>2619</v>
      </c>
      <c r="D77" s="16">
        <v>2660</v>
      </c>
      <c r="E77" s="16">
        <v>2747</v>
      </c>
      <c r="F77" s="16">
        <v>2717</v>
      </c>
      <c r="G77" s="16">
        <v>2735</v>
      </c>
      <c r="H77" s="16">
        <v>2747</v>
      </c>
      <c r="I77" s="16">
        <v>2788</v>
      </c>
      <c r="J77" s="16">
        <v>2797</v>
      </c>
      <c r="K77" s="16">
        <v>2851</v>
      </c>
      <c r="L77" s="16">
        <v>2848</v>
      </c>
      <c r="M77" s="50">
        <v>2826</v>
      </c>
      <c r="N77" s="18">
        <f t="shared" si="1"/>
        <v>2760.75</v>
      </c>
    </row>
    <row r="78" spans="1:14" ht="12" customHeight="1">
      <c r="A78" s="10" t="str">
        <f>'Pregnant Women Participating'!A78</f>
        <v>Ute Mountain Ute Tribe, CO</v>
      </c>
      <c r="B78" s="18">
        <v>41</v>
      </c>
      <c r="C78" s="16">
        <v>44</v>
      </c>
      <c r="D78" s="16">
        <v>39</v>
      </c>
      <c r="E78" s="16">
        <v>37</v>
      </c>
      <c r="F78" s="16">
        <v>33</v>
      </c>
      <c r="G78" s="16">
        <v>39</v>
      </c>
      <c r="H78" s="16">
        <v>40</v>
      </c>
      <c r="I78" s="16">
        <v>44</v>
      </c>
      <c r="J78" s="16">
        <v>50</v>
      </c>
      <c r="K78" s="16">
        <v>49</v>
      </c>
      <c r="L78" s="16">
        <v>49</v>
      </c>
      <c r="M78" s="50">
        <v>45</v>
      </c>
      <c r="N78" s="18">
        <f t="shared" si="1"/>
        <v>42.5</v>
      </c>
    </row>
    <row r="79" spans="1:14" ht="12" customHeight="1">
      <c r="A79" s="10" t="str">
        <f>'Pregnant Women Participating'!A79</f>
        <v>Omaha Sioux, NE</v>
      </c>
      <c r="B79" s="18">
        <v>32</v>
      </c>
      <c r="C79" s="16">
        <v>29</v>
      </c>
      <c r="D79" s="16">
        <v>32</v>
      </c>
      <c r="E79" s="16">
        <v>27</v>
      </c>
      <c r="F79" s="16">
        <v>35</v>
      </c>
      <c r="G79" s="16">
        <v>28</v>
      </c>
      <c r="H79" s="16">
        <v>33</v>
      </c>
      <c r="I79" s="16">
        <v>34</v>
      </c>
      <c r="J79" s="16">
        <v>39</v>
      </c>
      <c r="K79" s="16">
        <v>39</v>
      </c>
      <c r="L79" s="16">
        <v>29</v>
      </c>
      <c r="M79" s="50">
        <v>38</v>
      </c>
      <c r="N79" s="18">
        <f t="shared" si="1"/>
        <v>32.916666666666664</v>
      </c>
    </row>
    <row r="80" spans="1:14" ht="12" customHeight="1">
      <c r="A80" s="10" t="str">
        <f>'Pregnant Women Participating'!A80</f>
        <v>Santee Sioux, NE</v>
      </c>
      <c r="B80" s="18">
        <v>26</v>
      </c>
      <c r="C80" s="16">
        <v>26</v>
      </c>
      <c r="D80" s="16">
        <v>29</v>
      </c>
      <c r="E80" s="16">
        <v>27</v>
      </c>
      <c r="F80" s="16">
        <v>30</v>
      </c>
      <c r="G80" s="16">
        <v>32</v>
      </c>
      <c r="H80" s="16">
        <v>29</v>
      </c>
      <c r="I80" s="16">
        <v>27</v>
      </c>
      <c r="J80" s="16">
        <v>36</v>
      </c>
      <c r="K80" s="16">
        <v>31</v>
      </c>
      <c r="L80" s="16">
        <v>27</v>
      </c>
      <c r="M80" s="50">
        <v>23</v>
      </c>
      <c r="N80" s="18">
        <f t="shared" si="1"/>
        <v>28.583333333333332</v>
      </c>
    </row>
    <row r="81" spans="1:14" ht="12" customHeight="1">
      <c r="A81" s="10" t="str">
        <f>'Pregnant Women Participating'!A81</f>
        <v>Winnebago Tribe, NE</v>
      </c>
      <c r="B81" s="18">
        <v>38</v>
      </c>
      <c r="C81" s="16">
        <v>38</v>
      </c>
      <c r="D81" s="16">
        <v>43</v>
      </c>
      <c r="E81" s="16">
        <v>44</v>
      </c>
      <c r="F81" s="16">
        <v>40</v>
      </c>
      <c r="G81" s="16">
        <v>39</v>
      </c>
      <c r="H81" s="16">
        <v>47</v>
      </c>
      <c r="I81" s="16">
        <v>48</v>
      </c>
      <c r="J81" s="16">
        <v>47</v>
      </c>
      <c r="K81" s="16">
        <v>47</v>
      </c>
      <c r="L81" s="16">
        <v>54</v>
      </c>
      <c r="M81" s="50">
        <v>55</v>
      </c>
      <c r="N81" s="18">
        <f t="shared" si="1"/>
        <v>45</v>
      </c>
    </row>
    <row r="82" spans="1:14" ht="12" customHeight="1">
      <c r="A82" s="10" t="str">
        <f>'Pregnant Women Participating'!A82</f>
        <v>Standing Rock Sioux Tribe, ND</v>
      </c>
      <c r="B82" s="18">
        <v>162</v>
      </c>
      <c r="C82" s="16">
        <v>158</v>
      </c>
      <c r="D82" s="16">
        <v>162</v>
      </c>
      <c r="E82" s="16">
        <v>156</v>
      </c>
      <c r="F82" s="16">
        <v>140</v>
      </c>
      <c r="G82" s="16">
        <v>139</v>
      </c>
      <c r="H82" s="16">
        <v>146</v>
      </c>
      <c r="I82" s="16">
        <v>150</v>
      </c>
      <c r="J82" s="16">
        <v>147</v>
      </c>
      <c r="K82" s="16">
        <v>143</v>
      </c>
      <c r="L82" s="16">
        <v>135</v>
      </c>
      <c r="M82" s="50">
        <v>144</v>
      </c>
      <c r="N82" s="18">
        <f t="shared" si="1"/>
        <v>148.5</v>
      </c>
    </row>
    <row r="83" spans="1:14" ht="12" customHeight="1">
      <c r="A83" s="10" t="str">
        <f>'Pregnant Women Participating'!A83</f>
        <v>Three Affiliated Tribes, ND</v>
      </c>
      <c r="B83" s="18">
        <v>69</v>
      </c>
      <c r="C83" s="16">
        <v>64</v>
      </c>
      <c r="D83" s="16">
        <v>62</v>
      </c>
      <c r="E83" s="16">
        <v>58</v>
      </c>
      <c r="F83" s="16">
        <v>58</v>
      </c>
      <c r="G83" s="16">
        <v>59</v>
      </c>
      <c r="H83" s="16">
        <v>59</v>
      </c>
      <c r="I83" s="16">
        <v>64</v>
      </c>
      <c r="J83" s="16">
        <v>60</v>
      </c>
      <c r="K83" s="16">
        <v>59</v>
      </c>
      <c r="L83" s="16">
        <v>62</v>
      </c>
      <c r="M83" s="50">
        <v>66</v>
      </c>
      <c r="N83" s="18">
        <f t="shared" si="1"/>
        <v>61.666666666666664</v>
      </c>
    </row>
    <row r="84" spans="1:14" ht="12" customHeight="1">
      <c r="A84" s="10" t="str">
        <f>'Pregnant Women Participating'!A84</f>
        <v>Cheyenne River Sioux, SD</v>
      </c>
      <c r="B84" s="18">
        <v>148</v>
      </c>
      <c r="C84" s="16">
        <v>139</v>
      </c>
      <c r="D84" s="16">
        <v>128</v>
      </c>
      <c r="E84" s="16">
        <v>132</v>
      </c>
      <c r="F84" s="16">
        <v>131</v>
      </c>
      <c r="G84" s="16">
        <v>141</v>
      </c>
      <c r="H84" s="16">
        <v>136</v>
      </c>
      <c r="I84" s="16">
        <v>142</v>
      </c>
      <c r="J84" s="16">
        <v>145</v>
      </c>
      <c r="K84" s="16">
        <v>145</v>
      </c>
      <c r="L84" s="16">
        <v>125</v>
      </c>
      <c r="M84" s="50">
        <v>135</v>
      </c>
      <c r="N84" s="18">
        <f t="shared" si="1"/>
        <v>137.25</v>
      </c>
    </row>
    <row r="85" spans="1:14" ht="12" customHeight="1">
      <c r="A85" s="10" t="str">
        <f>'Pregnant Women Participating'!A85</f>
        <v>Rosebud Sioux, SD</v>
      </c>
      <c r="B85" s="18">
        <v>274</v>
      </c>
      <c r="C85" s="16">
        <v>273</v>
      </c>
      <c r="D85" s="16">
        <v>265</v>
      </c>
      <c r="E85" s="16">
        <v>286</v>
      </c>
      <c r="F85" s="16">
        <v>274</v>
      </c>
      <c r="G85" s="16">
        <v>268</v>
      </c>
      <c r="H85" s="16">
        <v>264</v>
      </c>
      <c r="I85" s="16">
        <v>268</v>
      </c>
      <c r="J85" s="16">
        <v>264</v>
      </c>
      <c r="K85" s="16">
        <v>274</v>
      </c>
      <c r="L85" s="16">
        <v>276</v>
      </c>
      <c r="M85" s="50">
        <v>287</v>
      </c>
      <c r="N85" s="18">
        <f t="shared" si="1"/>
        <v>272.75</v>
      </c>
    </row>
    <row r="86" spans="1:14" ht="12" customHeight="1">
      <c r="A86" s="10" t="str">
        <f>'Pregnant Women Participating'!A86</f>
        <v>Northern Arapahoe, WY</v>
      </c>
      <c r="B86" s="18">
        <v>123</v>
      </c>
      <c r="C86" s="16">
        <v>113</v>
      </c>
      <c r="D86" s="16">
        <v>113</v>
      </c>
      <c r="E86" s="16">
        <v>112</v>
      </c>
      <c r="F86" s="16">
        <v>114</v>
      </c>
      <c r="G86" s="16">
        <v>120</v>
      </c>
      <c r="H86" s="16">
        <v>111</v>
      </c>
      <c r="I86" s="16">
        <v>103</v>
      </c>
      <c r="J86" s="16">
        <v>101</v>
      </c>
      <c r="K86" s="16">
        <v>107</v>
      </c>
      <c r="L86" s="16">
        <v>110</v>
      </c>
      <c r="M86" s="50">
        <v>110</v>
      </c>
      <c r="N86" s="18">
        <f t="shared" si="1"/>
        <v>111.41666666666667</v>
      </c>
    </row>
    <row r="87" spans="1:14" ht="12" customHeight="1">
      <c r="A87" s="10" t="str">
        <f>'Pregnant Women Participating'!A87</f>
        <v>Shoshone Tribe, WY</v>
      </c>
      <c r="B87" s="18">
        <v>43</v>
      </c>
      <c r="C87" s="16">
        <v>42</v>
      </c>
      <c r="D87" s="16">
        <v>46</v>
      </c>
      <c r="E87" s="16">
        <v>51</v>
      </c>
      <c r="F87" s="16">
        <v>58</v>
      </c>
      <c r="G87" s="16">
        <v>53</v>
      </c>
      <c r="H87" s="16">
        <v>54</v>
      </c>
      <c r="I87" s="16">
        <v>54</v>
      </c>
      <c r="J87" s="16">
        <v>55</v>
      </c>
      <c r="K87" s="16">
        <v>45</v>
      </c>
      <c r="L87" s="16">
        <v>47</v>
      </c>
      <c r="M87" s="50">
        <v>44</v>
      </c>
      <c r="N87" s="18">
        <f t="shared" si="1"/>
        <v>49.333333333333336</v>
      </c>
    </row>
    <row r="88" spans="1:14" s="23" customFormat="1" ht="24.75" customHeight="1">
      <c r="A88" s="19" t="str">
        <f>'Pregnant Women Participating'!A88</f>
        <v>Mountain Plains</v>
      </c>
      <c r="B88" s="21">
        <v>135547</v>
      </c>
      <c r="C88" s="20">
        <v>134076</v>
      </c>
      <c r="D88" s="20">
        <v>130732</v>
      </c>
      <c r="E88" s="20">
        <v>134432</v>
      </c>
      <c r="F88" s="20">
        <v>129639</v>
      </c>
      <c r="G88" s="20">
        <v>129717</v>
      </c>
      <c r="H88" s="20">
        <v>129977</v>
      </c>
      <c r="I88" s="20">
        <v>131261</v>
      </c>
      <c r="J88" s="20">
        <v>129959</v>
      </c>
      <c r="K88" s="20">
        <v>130956</v>
      </c>
      <c r="L88" s="20">
        <v>131670</v>
      </c>
      <c r="M88" s="49">
        <v>131172</v>
      </c>
      <c r="N88" s="21">
        <f t="shared" si="1"/>
        <v>131594.83333333334</v>
      </c>
    </row>
    <row r="89" spans="1:14" ht="12" customHeight="1">
      <c r="A89" s="11" t="str">
        <f>'Pregnant Women Participating'!A89</f>
        <v>Alaska</v>
      </c>
      <c r="B89" s="18">
        <v>5854</v>
      </c>
      <c r="C89" s="16">
        <v>5751</v>
      </c>
      <c r="D89" s="16">
        <v>5568</v>
      </c>
      <c r="E89" s="16">
        <v>5586</v>
      </c>
      <c r="F89" s="16">
        <v>5588</v>
      </c>
      <c r="G89" s="16">
        <v>5561</v>
      </c>
      <c r="H89" s="16">
        <v>5548</v>
      </c>
      <c r="I89" s="16">
        <v>5587</v>
      </c>
      <c r="J89" s="16">
        <v>5552</v>
      </c>
      <c r="K89" s="16">
        <v>5427</v>
      </c>
      <c r="L89" s="16">
        <v>4802</v>
      </c>
      <c r="M89" s="50">
        <v>5427</v>
      </c>
      <c r="N89" s="18">
        <f t="shared" si="1"/>
        <v>5520.916666666667</v>
      </c>
    </row>
    <row r="90" spans="1:14" ht="12" customHeight="1">
      <c r="A90" s="11" t="str">
        <f>'Pregnant Women Participating'!A90</f>
        <v>American Samoa</v>
      </c>
      <c r="B90" s="18">
        <v>1245</v>
      </c>
      <c r="C90" s="16">
        <v>1257</v>
      </c>
      <c r="D90" s="16">
        <v>1205</v>
      </c>
      <c r="E90" s="16">
        <v>1220</v>
      </c>
      <c r="F90" s="16">
        <v>1215</v>
      </c>
      <c r="G90" s="16">
        <v>1235</v>
      </c>
      <c r="H90" s="16">
        <v>1286</v>
      </c>
      <c r="I90" s="16">
        <v>1235</v>
      </c>
      <c r="J90" s="16">
        <v>1252</v>
      </c>
      <c r="K90" s="16">
        <v>1251</v>
      </c>
      <c r="L90" s="16">
        <v>1237</v>
      </c>
      <c r="M90" s="50">
        <v>1235</v>
      </c>
      <c r="N90" s="18">
        <f t="shared" si="1"/>
        <v>1239.4166666666667</v>
      </c>
    </row>
    <row r="91" spans="1:14" ht="12" customHeight="1">
      <c r="A91" s="11" t="str">
        <f>'Pregnant Women Participating'!A91</f>
        <v>Arizona</v>
      </c>
      <c r="B91" s="18">
        <v>40734</v>
      </c>
      <c r="C91" s="16">
        <v>39270</v>
      </c>
      <c r="D91" s="16">
        <v>37879</v>
      </c>
      <c r="E91" s="16">
        <v>39292</v>
      </c>
      <c r="F91" s="16">
        <v>38178</v>
      </c>
      <c r="G91" s="16">
        <v>37926</v>
      </c>
      <c r="H91" s="16">
        <v>38340</v>
      </c>
      <c r="I91" s="16">
        <v>38525</v>
      </c>
      <c r="J91" s="16">
        <v>38409</v>
      </c>
      <c r="K91" s="16">
        <v>38802</v>
      </c>
      <c r="L91" s="16">
        <v>38816</v>
      </c>
      <c r="M91" s="50">
        <v>38171</v>
      </c>
      <c r="N91" s="18">
        <f t="shared" si="1"/>
        <v>38695.166666666664</v>
      </c>
    </row>
    <row r="92" spans="1:14" ht="12" customHeight="1">
      <c r="A92" s="11" t="str">
        <f>'Pregnant Women Participating'!A92</f>
        <v>California</v>
      </c>
      <c r="B92" s="18">
        <v>325140</v>
      </c>
      <c r="C92" s="16">
        <v>320726</v>
      </c>
      <c r="D92" s="16">
        <v>310691</v>
      </c>
      <c r="E92" s="16">
        <v>323301</v>
      </c>
      <c r="F92" s="16">
        <v>318121</v>
      </c>
      <c r="G92" s="16">
        <v>316282</v>
      </c>
      <c r="H92" s="16">
        <v>318699</v>
      </c>
      <c r="I92" s="16">
        <v>318232</v>
      </c>
      <c r="J92" s="16">
        <v>312135</v>
      </c>
      <c r="K92" s="16">
        <v>316663</v>
      </c>
      <c r="L92" s="16">
        <v>315626</v>
      </c>
      <c r="M92" s="50">
        <v>310912</v>
      </c>
      <c r="N92" s="18">
        <f t="shared" si="1"/>
        <v>317210.6666666667</v>
      </c>
    </row>
    <row r="93" spans="1:14" ht="12" customHeight="1">
      <c r="A93" s="11" t="str">
        <f>'Pregnant Women Participating'!A93</f>
        <v>Guam</v>
      </c>
      <c r="B93" s="18">
        <v>1706</v>
      </c>
      <c r="C93" s="16">
        <v>1680</v>
      </c>
      <c r="D93" s="16">
        <v>1644</v>
      </c>
      <c r="E93" s="16">
        <v>1714</v>
      </c>
      <c r="F93" s="16">
        <v>1705</v>
      </c>
      <c r="G93" s="16">
        <v>1755</v>
      </c>
      <c r="H93" s="16">
        <v>1739</v>
      </c>
      <c r="I93" s="16">
        <v>1662</v>
      </c>
      <c r="J93" s="16">
        <v>1620</v>
      </c>
      <c r="K93" s="16">
        <v>1625</v>
      </c>
      <c r="L93" s="16">
        <v>1660</v>
      </c>
      <c r="M93" s="50">
        <v>1636</v>
      </c>
      <c r="N93" s="18">
        <f t="shared" si="1"/>
        <v>1678.8333333333333</v>
      </c>
    </row>
    <row r="94" spans="1:14" ht="12" customHeight="1">
      <c r="A94" s="11" t="str">
        <f>'Pregnant Women Participating'!A94</f>
        <v>Hawaii</v>
      </c>
      <c r="B94" s="18">
        <v>9059</v>
      </c>
      <c r="C94" s="16">
        <v>8833</v>
      </c>
      <c r="D94" s="16">
        <v>8441</v>
      </c>
      <c r="E94" s="16">
        <v>8682</v>
      </c>
      <c r="F94" s="16">
        <v>8490</v>
      </c>
      <c r="G94" s="16">
        <v>8341</v>
      </c>
      <c r="H94" s="16">
        <v>8619</v>
      </c>
      <c r="I94" s="16">
        <v>8821</v>
      </c>
      <c r="J94" s="16">
        <v>8555</v>
      </c>
      <c r="K94" s="16">
        <v>8737</v>
      </c>
      <c r="L94" s="16">
        <v>8811</v>
      </c>
      <c r="M94" s="50">
        <v>8679</v>
      </c>
      <c r="N94" s="18">
        <f t="shared" si="1"/>
        <v>8672.333333333334</v>
      </c>
    </row>
    <row r="95" spans="1:14" ht="12" customHeight="1">
      <c r="A95" s="11" t="str">
        <f>'Pregnant Women Participating'!A95</f>
        <v>Idaho</v>
      </c>
      <c r="B95" s="18">
        <v>10814</v>
      </c>
      <c r="C95" s="16">
        <v>10781</v>
      </c>
      <c r="D95" s="16">
        <v>10491</v>
      </c>
      <c r="E95" s="16">
        <v>10648</v>
      </c>
      <c r="F95" s="16">
        <v>10503</v>
      </c>
      <c r="G95" s="16">
        <v>10424</v>
      </c>
      <c r="H95" s="16">
        <v>10568</v>
      </c>
      <c r="I95" s="16">
        <v>10384</v>
      </c>
      <c r="J95" s="16">
        <v>10333</v>
      </c>
      <c r="K95" s="16">
        <v>10363</v>
      </c>
      <c r="L95" s="16">
        <v>10362</v>
      </c>
      <c r="M95" s="50">
        <v>10335</v>
      </c>
      <c r="N95" s="18">
        <f t="shared" si="1"/>
        <v>10500.5</v>
      </c>
    </row>
    <row r="96" spans="1:14" ht="12" customHeight="1">
      <c r="A96" s="11" t="str">
        <f>'Pregnant Women Participating'!A96</f>
        <v>Nevada</v>
      </c>
      <c r="B96" s="18">
        <v>17125</v>
      </c>
      <c r="C96" s="16">
        <v>16922</v>
      </c>
      <c r="D96" s="16">
        <v>16784</v>
      </c>
      <c r="E96" s="16">
        <v>17205</v>
      </c>
      <c r="F96" s="16">
        <v>17015</v>
      </c>
      <c r="G96" s="16">
        <v>16989</v>
      </c>
      <c r="H96" s="16">
        <v>17117</v>
      </c>
      <c r="I96" s="16">
        <v>17176</v>
      </c>
      <c r="J96" s="16">
        <v>16848</v>
      </c>
      <c r="K96" s="16">
        <v>16980</v>
      </c>
      <c r="L96" s="16">
        <v>16973</v>
      </c>
      <c r="M96" s="50">
        <v>17012</v>
      </c>
      <c r="N96" s="18">
        <f t="shared" si="1"/>
        <v>17012.166666666668</v>
      </c>
    </row>
    <row r="97" spans="1:14" ht="12" customHeight="1">
      <c r="A97" s="11" t="str">
        <f>'Pregnant Women Participating'!A97</f>
        <v>Oregon</v>
      </c>
      <c r="B97" s="18">
        <v>25912</v>
      </c>
      <c r="C97" s="16">
        <v>25669</v>
      </c>
      <c r="D97" s="16">
        <v>25024</v>
      </c>
      <c r="E97" s="16">
        <v>25464</v>
      </c>
      <c r="F97" s="16">
        <v>25303</v>
      </c>
      <c r="G97" s="16">
        <v>25140</v>
      </c>
      <c r="H97" s="16">
        <v>25217</v>
      </c>
      <c r="I97" s="16">
        <v>25345</v>
      </c>
      <c r="J97" s="16">
        <v>25091</v>
      </c>
      <c r="K97" s="16">
        <v>25054</v>
      </c>
      <c r="L97" s="16">
        <v>25021</v>
      </c>
      <c r="M97" s="50">
        <v>24998</v>
      </c>
      <c r="N97" s="18">
        <f t="shared" si="1"/>
        <v>25269.833333333332</v>
      </c>
    </row>
    <row r="98" spans="1:14" ht="12" customHeight="1">
      <c r="A98" s="11" t="str">
        <f>'Pregnant Women Participating'!A98</f>
        <v>Washington</v>
      </c>
      <c r="B98" s="18">
        <v>45065</v>
      </c>
      <c r="C98" s="16">
        <v>44526</v>
      </c>
      <c r="D98" s="16">
        <v>44442</v>
      </c>
      <c r="E98" s="16">
        <v>44757</v>
      </c>
      <c r="F98" s="16">
        <v>43721</v>
      </c>
      <c r="G98" s="16">
        <v>43576</v>
      </c>
      <c r="H98" s="16">
        <v>43797</v>
      </c>
      <c r="I98" s="16">
        <v>44260</v>
      </c>
      <c r="J98" s="16">
        <v>43228</v>
      </c>
      <c r="K98" s="16">
        <v>43980</v>
      </c>
      <c r="L98" s="16">
        <v>43812</v>
      </c>
      <c r="M98" s="50">
        <v>43427</v>
      </c>
      <c r="N98" s="18">
        <f t="shared" si="1"/>
        <v>44049.25</v>
      </c>
    </row>
    <row r="99" spans="1:14" ht="12" customHeight="1">
      <c r="A99" s="11" t="str">
        <f>'Pregnant Women Participating'!A99</f>
        <v>Northern Marianas</v>
      </c>
      <c r="B99" s="18">
        <v>836</v>
      </c>
      <c r="C99" s="16">
        <v>803</v>
      </c>
      <c r="D99" s="16">
        <v>793</v>
      </c>
      <c r="E99" s="16">
        <v>788</v>
      </c>
      <c r="F99" s="16">
        <v>754</v>
      </c>
      <c r="G99" s="16">
        <v>742</v>
      </c>
      <c r="H99" s="16">
        <v>748</v>
      </c>
      <c r="I99" s="16">
        <v>760</v>
      </c>
      <c r="J99" s="16">
        <v>768</v>
      </c>
      <c r="K99" s="16">
        <v>784</v>
      </c>
      <c r="L99" s="16">
        <v>783</v>
      </c>
      <c r="M99" s="50">
        <v>781</v>
      </c>
      <c r="N99" s="18">
        <f t="shared" si="1"/>
        <v>778.3333333333334</v>
      </c>
    </row>
    <row r="100" spans="1:14" ht="12" customHeight="1">
      <c r="A100" s="11" t="str">
        <f>'Pregnant Women Participating'!A100</f>
        <v>Inter-Tribal Council, AZ</v>
      </c>
      <c r="B100" s="18">
        <v>2206</v>
      </c>
      <c r="C100" s="16">
        <v>2218</v>
      </c>
      <c r="D100" s="16">
        <v>2076</v>
      </c>
      <c r="E100" s="16">
        <v>2205</v>
      </c>
      <c r="F100" s="16">
        <v>2010</v>
      </c>
      <c r="G100" s="16">
        <v>1998</v>
      </c>
      <c r="H100" s="16">
        <v>2040</v>
      </c>
      <c r="I100" s="16">
        <v>2045</v>
      </c>
      <c r="J100" s="16">
        <v>2081</v>
      </c>
      <c r="K100" s="16">
        <v>2163</v>
      </c>
      <c r="L100" s="16">
        <v>2137</v>
      </c>
      <c r="M100" s="50">
        <v>2034</v>
      </c>
      <c r="N100" s="18">
        <f t="shared" si="1"/>
        <v>2101.0833333333335</v>
      </c>
    </row>
    <row r="101" spans="1:14" ht="12" customHeight="1">
      <c r="A101" s="11" t="str">
        <f>'Pregnant Women Participating'!A101</f>
        <v>Navajo Nation, AZ</v>
      </c>
      <c r="B101" s="18">
        <v>2455</v>
      </c>
      <c r="C101" s="16">
        <v>2435</v>
      </c>
      <c r="D101" s="16">
        <v>2320</v>
      </c>
      <c r="E101" s="16">
        <v>2431</v>
      </c>
      <c r="F101" s="16">
        <v>2292</v>
      </c>
      <c r="G101" s="16">
        <v>2352</v>
      </c>
      <c r="H101" s="16">
        <v>2347</v>
      </c>
      <c r="I101" s="16">
        <v>2377</v>
      </c>
      <c r="J101" s="16">
        <v>2317</v>
      </c>
      <c r="K101" s="16">
        <v>2388</v>
      </c>
      <c r="L101" s="16">
        <v>2378</v>
      </c>
      <c r="M101" s="50">
        <v>2216</v>
      </c>
      <c r="N101" s="18">
        <f t="shared" si="1"/>
        <v>2359</v>
      </c>
    </row>
    <row r="102" spans="1:14" ht="12" customHeight="1">
      <c r="A102" s="11" t="str">
        <f>'Pregnant Women Participating'!A102</f>
        <v>Inter-Tribal Council, NV</v>
      </c>
      <c r="B102" s="18">
        <v>244</v>
      </c>
      <c r="C102" s="16">
        <v>227</v>
      </c>
      <c r="D102" s="16">
        <v>222</v>
      </c>
      <c r="E102" s="16">
        <v>221</v>
      </c>
      <c r="F102" s="16">
        <v>234</v>
      </c>
      <c r="G102" s="16">
        <v>248</v>
      </c>
      <c r="H102" s="16">
        <v>249</v>
      </c>
      <c r="I102" s="16">
        <v>251</v>
      </c>
      <c r="J102" s="16">
        <v>234</v>
      </c>
      <c r="K102" s="16">
        <v>255</v>
      </c>
      <c r="L102" s="16">
        <v>246</v>
      </c>
      <c r="M102" s="50">
        <v>248</v>
      </c>
      <c r="N102" s="18">
        <f t="shared" si="1"/>
        <v>239.91666666666666</v>
      </c>
    </row>
    <row r="103" spans="1:14" s="23" customFormat="1" ht="24.75" customHeight="1">
      <c r="A103" s="19" t="str">
        <f>'Pregnant Women Participating'!A103</f>
        <v>Western Region</v>
      </c>
      <c r="B103" s="21">
        <v>488395</v>
      </c>
      <c r="C103" s="20">
        <v>481098</v>
      </c>
      <c r="D103" s="20">
        <v>467580</v>
      </c>
      <c r="E103" s="20">
        <v>483514</v>
      </c>
      <c r="F103" s="20">
        <v>475129</v>
      </c>
      <c r="G103" s="20">
        <v>472569</v>
      </c>
      <c r="H103" s="20">
        <v>476314</v>
      </c>
      <c r="I103" s="20">
        <v>476660</v>
      </c>
      <c r="J103" s="20">
        <v>468423</v>
      </c>
      <c r="K103" s="20">
        <v>474472</v>
      </c>
      <c r="L103" s="20">
        <v>472664</v>
      </c>
      <c r="M103" s="49">
        <v>467111</v>
      </c>
      <c r="N103" s="21">
        <f t="shared" si="1"/>
        <v>475327.4166666667</v>
      </c>
    </row>
    <row r="104" spans="1:14" s="37" customFormat="1" ht="16.5" customHeight="1" thickBot="1">
      <c r="A104" s="34" t="str">
        <f>'Pregnant Women Participating'!A104</f>
        <v>TOTAL</v>
      </c>
      <c r="B104" s="35">
        <v>2099786</v>
      </c>
      <c r="C104" s="36">
        <v>2072559</v>
      </c>
      <c r="D104" s="36">
        <v>2017122</v>
      </c>
      <c r="E104" s="36">
        <v>2067942</v>
      </c>
      <c r="F104" s="36">
        <v>2036459</v>
      </c>
      <c r="G104" s="36">
        <v>2025513</v>
      </c>
      <c r="H104" s="36">
        <v>2038339</v>
      </c>
      <c r="I104" s="36">
        <v>2048216</v>
      </c>
      <c r="J104" s="36">
        <v>2029831</v>
      </c>
      <c r="K104" s="36">
        <v>2041704</v>
      </c>
      <c r="L104" s="36">
        <v>2046691</v>
      </c>
      <c r="M104" s="52">
        <v>2035408</v>
      </c>
      <c r="N104" s="35">
        <f t="shared" si="1"/>
        <v>2046630.8333333333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41183</v>
      </c>
      <c r="C5" s="69">
        <f>DATE(RIGHT(A2,4)-1,11,1)</f>
        <v>41214</v>
      </c>
      <c r="D5" s="69">
        <f>DATE(RIGHT(A2,4)-1,12,1)</f>
        <v>41244</v>
      </c>
      <c r="E5" s="69">
        <f>DATE(RIGHT(A2,4),1,1)</f>
        <v>41275</v>
      </c>
      <c r="F5" s="69">
        <f>DATE(RIGHT(A2,4),2,1)</f>
        <v>41306</v>
      </c>
      <c r="G5" s="69">
        <f>DATE(RIGHT(A2,4),3,1)</f>
        <v>41334</v>
      </c>
      <c r="H5" s="69">
        <f>DATE(RIGHT(A2,4),4,1)</f>
        <v>41365</v>
      </c>
      <c r="I5" s="69">
        <f>DATE(RIGHT(A2,4),5,1)</f>
        <v>41395</v>
      </c>
      <c r="J5" s="69">
        <f>DATE(RIGHT(A2,4),6,1)</f>
        <v>41426</v>
      </c>
      <c r="K5" s="69">
        <f>DATE(RIGHT(A2,4),7,1)</f>
        <v>41456</v>
      </c>
      <c r="L5" s="69">
        <f>DATE(RIGHT(A2,4),8,1)</f>
        <v>41487</v>
      </c>
      <c r="M5" s="69">
        <f>DATE(RIGHT(A2,4),9,1)</f>
        <v>41518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961</v>
      </c>
      <c r="C6" s="74">
        <v>1011</v>
      </c>
      <c r="D6" s="74">
        <v>964</v>
      </c>
      <c r="E6" s="74">
        <v>1019</v>
      </c>
      <c r="F6" s="74">
        <v>984</v>
      </c>
      <c r="G6" s="74">
        <v>1033</v>
      </c>
      <c r="H6" s="74">
        <v>1039</v>
      </c>
      <c r="I6" s="74">
        <v>1075</v>
      </c>
      <c r="J6" s="74">
        <v>1047</v>
      </c>
      <c r="K6" s="74">
        <v>1052</v>
      </c>
      <c r="L6" s="74">
        <v>994</v>
      </c>
      <c r="M6" s="75">
        <v>926</v>
      </c>
      <c r="N6" s="73">
        <f aca="true" t="shared" si="0" ref="N6:N104">IF(SUM(B6:M6)&gt;0,AVERAGE(B6:M6),"0")</f>
        <v>1008.75</v>
      </c>
    </row>
    <row r="7" spans="1:14" s="76" customFormat="1" ht="12" customHeight="1">
      <c r="A7" s="72" t="str">
        <f>'Pregnant Women Participating'!A7</f>
        <v>Maine</v>
      </c>
      <c r="B7" s="73">
        <v>1104</v>
      </c>
      <c r="C7" s="74">
        <v>1079</v>
      </c>
      <c r="D7" s="74">
        <v>1072</v>
      </c>
      <c r="E7" s="74">
        <v>1099</v>
      </c>
      <c r="F7" s="74">
        <v>1049</v>
      </c>
      <c r="G7" s="74">
        <v>1056</v>
      </c>
      <c r="H7" s="74">
        <v>1040</v>
      </c>
      <c r="I7" s="74">
        <v>1012</v>
      </c>
      <c r="J7" s="74">
        <v>1020</v>
      </c>
      <c r="K7" s="74">
        <v>992</v>
      </c>
      <c r="L7" s="74">
        <v>1001</v>
      </c>
      <c r="M7" s="75">
        <v>1037</v>
      </c>
      <c r="N7" s="73">
        <f t="shared" si="0"/>
        <v>1046.75</v>
      </c>
    </row>
    <row r="8" spans="1:14" s="76" customFormat="1" ht="12" customHeight="1">
      <c r="A8" s="72" t="str">
        <f>'Pregnant Women Participating'!A8</f>
        <v>Massachusetts</v>
      </c>
      <c r="B8" s="73">
        <v>3655</v>
      </c>
      <c r="C8" s="74">
        <v>3538</v>
      </c>
      <c r="D8" s="74">
        <v>3383</v>
      </c>
      <c r="E8" s="74">
        <v>3584</v>
      </c>
      <c r="F8" s="74">
        <v>3488</v>
      </c>
      <c r="G8" s="74">
        <v>3523</v>
      </c>
      <c r="H8" s="74">
        <v>3511</v>
      </c>
      <c r="I8" s="74">
        <v>3447</v>
      </c>
      <c r="J8" s="74">
        <v>3356</v>
      </c>
      <c r="K8" s="74">
        <v>3434</v>
      </c>
      <c r="L8" s="74">
        <v>3478</v>
      </c>
      <c r="M8" s="75">
        <v>3524</v>
      </c>
      <c r="N8" s="73">
        <f t="shared" si="0"/>
        <v>3493.4166666666665</v>
      </c>
    </row>
    <row r="9" spans="1:14" s="76" customFormat="1" ht="12" customHeight="1">
      <c r="A9" s="72" t="str">
        <f>'Pregnant Women Participating'!A9</f>
        <v>New Hampshire</v>
      </c>
      <c r="B9" s="73">
        <v>667</v>
      </c>
      <c r="C9" s="74">
        <v>668</v>
      </c>
      <c r="D9" s="74">
        <v>612</v>
      </c>
      <c r="E9" s="74">
        <v>641</v>
      </c>
      <c r="F9" s="74">
        <v>614</v>
      </c>
      <c r="G9" s="74">
        <v>603</v>
      </c>
      <c r="H9" s="74">
        <v>626</v>
      </c>
      <c r="I9" s="74">
        <v>665</v>
      </c>
      <c r="J9" s="74">
        <v>663</v>
      </c>
      <c r="K9" s="74">
        <v>680</v>
      </c>
      <c r="L9" s="74">
        <v>703</v>
      </c>
      <c r="M9" s="75">
        <v>675</v>
      </c>
      <c r="N9" s="73">
        <f t="shared" si="0"/>
        <v>651.4166666666666</v>
      </c>
    </row>
    <row r="10" spans="1:14" s="76" customFormat="1" ht="12" customHeight="1">
      <c r="A10" s="72" t="str">
        <f>'Pregnant Women Participating'!A10</f>
        <v>New York</v>
      </c>
      <c r="B10" s="73">
        <v>9172</v>
      </c>
      <c r="C10" s="74">
        <v>9092</v>
      </c>
      <c r="D10" s="74">
        <v>8915</v>
      </c>
      <c r="E10" s="74">
        <v>9017</v>
      </c>
      <c r="F10" s="74">
        <v>9012</v>
      </c>
      <c r="G10" s="74">
        <v>8981</v>
      </c>
      <c r="H10" s="74">
        <v>9134</v>
      </c>
      <c r="I10" s="74">
        <v>9219</v>
      </c>
      <c r="J10" s="74">
        <v>9084</v>
      </c>
      <c r="K10" s="74">
        <v>8983</v>
      </c>
      <c r="L10" s="74">
        <v>9069</v>
      </c>
      <c r="M10" s="75">
        <v>8881</v>
      </c>
      <c r="N10" s="73">
        <f t="shared" si="0"/>
        <v>9046.583333333334</v>
      </c>
    </row>
    <row r="11" spans="1:14" s="76" customFormat="1" ht="12" customHeight="1">
      <c r="A11" s="72" t="str">
        <f>'Pregnant Women Participating'!A11</f>
        <v>Rhode Island</v>
      </c>
      <c r="B11" s="73">
        <v>483</v>
      </c>
      <c r="C11" s="74">
        <v>456</v>
      </c>
      <c r="D11" s="74">
        <v>436</v>
      </c>
      <c r="E11" s="74">
        <v>433</v>
      </c>
      <c r="F11" s="74">
        <v>433</v>
      </c>
      <c r="G11" s="74">
        <v>439</v>
      </c>
      <c r="H11" s="74">
        <v>443</v>
      </c>
      <c r="I11" s="74">
        <v>443</v>
      </c>
      <c r="J11" s="74">
        <v>437</v>
      </c>
      <c r="K11" s="74">
        <v>431</v>
      </c>
      <c r="L11" s="74">
        <v>431</v>
      </c>
      <c r="M11" s="75">
        <v>460</v>
      </c>
      <c r="N11" s="73">
        <f t="shared" si="0"/>
        <v>443.75</v>
      </c>
    </row>
    <row r="12" spans="1:14" s="76" customFormat="1" ht="12" customHeight="1">
      <c r="A12" s="72" t="str">
        <f>'Pregnant Women Participating'!A12</f>
        <v>Vermont</v>
      </c>
      <c r="B12" s="73">
        <v>781</v>
      </c>
      <c r="C12" s="74">
        <v>753</v>
      </c>
      <c r="D12" s="74">
        <v>758</v>
      </c>
      <c r="E12" s="74">
        <v>750</v>
      </c>
      <c r="F12" s="74">
        <v>776</v>
      </c>
      <c r="G12" s="74">
        <v>726</v>
      </c>
      <c r="H12" s="74">
        <v>722</v>
      </c>
      <c r="I12" s="74">
        <v>707</v>
      </c>
      <c r="J12" s="74">
        <v>724</v>
      </c>
      <c r="K12" s="74">
        <v>734</v>
      </c>
      <c r="L12" s="74">
        <v>722</v>
      </c>
      <c r="M12" s="75">
        <v>748</v>
      </c>
      <c r="N12" s="73">
        <f t="shared" si="0"/>
        <v>741.75</v>
      </c>
    </row>
    <row r="13" spans="1:14" s="76" customFormat="1" ht="12" customHeight="1">
      <c r="A13" s="72" t="str">
        <f>'Pregnant Women Participating'!A13</f>
        <v>Indian Township, ME</v>
      </c>
      <c r="B13" s="73">
        <v>6</v>
      </c>
      <c r="C13" s="74">
        <v>6</v>
      </c>
      <c r="D13" s="74">
        <v>5</v>
      </c>
      <c r="E13" s="74">
        <v>4</v>
      </c>
      <c r="F13" s="74">
        <v>4</v>
      </c>
      <c r="G13" s="74">
        <v>5</v>
      </c>
      <c r="H13" s="74">
        <v>3</v>
      </c>
      <c r="I13" s="74">
        <v>3</v>
      </c>
      <c r="J13" s="74">
        <v>5</v>
      </c>
      <c r="K13" s="74">
        <v>5</v>
      </c>
      <c r="L13" s="74">
        <v>2</v>
      </c>
      <c r="M13" s="75">
        <v>1</v>
      </c>
      <c r="N13" s="73">
        <f t="shared" si="0"/>
        <v>4.083333333333333</v>
      </c>
    </row>
    <row r="14" spans="1:14" s="76" customFormat="1" ht="12" customHeight="1">
      <c r="A14" s="72" t="str">
        <f>'Pregnant Women Participating'!A14</f>
        <v>Pleasant Point, ME</v>
      </c>
      <c r="B14" s="73">
        <v>0</v>
      </c>
      <c r="C14" s="74">
        <v>2</v>
      </c>
      <c r="D14" s="74">
        <v>2</v>
      </c>
      <c r="E14" s="74">
        <v>1</v>
      </c>
      <c r="F14" s="74">
        <v>0</v>
      </c>
      <c r="G14" s="74">
        <v>0</v>
      </c>
      <c r="H14" s="74">
        <v>0</v>
      </c>
      <c r="I14" s="74">
        <v>1</v>
      </c>
      <c r="J14" s="74">
        <v>0</v>
      </c>
      <c r="K14" s="74">
        <v>2</v>
      </c>
      <c r="L14" s="74">
        <v>0</v>
      </c>
      <c r="M14" s="75">
        <v>1</v>
      </c>
      <c r="N14" s="73">
        <f t="shared" si="0"/>
        <v>0.75</v>
      </c>
    </row>
    <row r="15" spans="1:14" s="76" customFormat="1" ht="12" customHeight="1">
      <c r="A15" s="72" t="str">
        <f>'Pregnant Women Participating'!A15</f>
        <v>Seneca Nation, NY</v>
      </c>
      <c r="B15" s="73">
        <v>0</v>
      </c>
      <c r="C15" s="74">
        <v>0</v>
      </c>
      <c r="D15" s="74">
        <v>0</v>
      </c>
      <c r="E15" s="74">
        <v>1</v>
      </c>
      <c r="F15" s="74">
        <v>0</v>
      </c>
      <c r="G15" s="74">
        <v>0</v>
      </c>
      <c r="H15" s="74">
        <v>0</v>
      </c>
      <c r="I15" s="74"/>
      <c r="J15" s="74">
        <v>1</v>
      </c>
      <c r="K15" s="74">
        <v>2</v>
      </c>
      <c r="L15" s="74">
        <v>1</v>
      </c>
      <c r="M15" s="75">
        <v>1</v>
      </c>
      <c r="N15" s="73">
        <f t="shared" si="0"/>
        <v>0.5454545454545454</v>
      </c>
    </row>
    <row r="16" spans="1:14" s="81" customFormat="1" ht="24.75" customHeight="1">
      <c r="A16" s="77" t="str">
        <f>'Pregnant Women Participating'!A16</f>
        <v>Northeast Region</v>
      </c>
      <c r="B16" s="78">
        <v>16829</v>
      </c>
      <c r="C16" s="79">
        <v>16605</v>
      </c>
      <c r="D16" s="79">
        <v>16147</v>
      </c>
      <c r="E16" s="79">
        <v>16549</v>
      </c>
      <c r="F16" s="79">
        <v>16360</v>
      </c>
      <c r="G16" s="79">
        <v>16366</v>
      </c>
      <c r="H16" s="79">
        <v>16518</v>
      </c>
      <c r="I16" s="79">
        <v>16572</v>
      </c>
      <c r="J16" s="79">
        <v>16337</v>
      </c>
      <c r="K16" s="79">
        <v>16315</v>
      </c>
      <c r="L16" s="79">
        <v>16401</v>
      </c>
      <c r="M16" s="80">
        <v>16254</v>
      </c>
      <c r="N16" s="78">
        <f t="shared" si="0"/>
        <v>16437.75</v>
      </c>
    </row>
    <row r="17" spans="1:14" ht="12" customHeight="1">
      <c r="A17" s="72" t="str">
        <f>'Pregnant Women Participating'!A17</f>
        <v>Delaware</v>
      </c>
      <c r="B17" s="73">
        <v>330</v>
      </c>
      <c r="C17" s="74">
        <v>346</v>
      </c>
      <c r="D17" s="74">
        <v>324</v>
      </c>
      <c r="E17" s="74">
        <v>351</v>
      </c>
      <c r="F17" s="74">
        <v>363</v>
      </c>
      <c r="G17" s="74">
        <v>356</v>
      </c>
      <c r="H17" s="74">
        <v>346</v>
      </c>
      <c r="I17" s="74">
        <v>314</v>
      </c>
      <c r="J17" s="74">
        <v>321</v>
      </c>
      <c r="K17" s="74">
        <v>329</v>
      </c>
      <c r="L17" s="74">
        <v>327</v>
      </c>
      <c r="M17" s="75">
        <v>332</v>
      </c>
      <c r="N17" s="73">
        <f t="shared" si="0"/>
        <v>336.5833333333333</v>
      </c>
    </row>
    <row r="18" spans="1:14" ht="12" customHeight="1">
      <c r="A18" s="72" t="str">
        <f>'Pregnant Women Participating'!A18</f>
        <v>District of Columbia</v>
      </c>
      <c r="B18" s="73">
        <v>356</v>
      </c>
      <c r="C18" s="74">
        <v>361</v>
      </c>
      <c r="D18" s="74">
        <v>349</v>
      </c>
      <c r="E18" s="74">
        <v>354</v>
      </c>
      <c r="F18" s="74">
        <v>350</v>
      </c>
      <c r="G18" s="74">
        <v>348</v>
      </c>
      <c r="H18" s="74">
        <v>358</v>
      </c>
      <c r="I18" s="74">
        <v>354</v>
      </c>
      <c r="J18" s="74">
        <v>352</v>
      </c>
      <c r="K18" s="74">
        <v>343</v>
      </c>
      <c r="L18" s="74">
        <v>341</v>
      </c>
      <c r="M18" s="75">
        <v>344</v>
      </c>
      <c r="N18" s="73">
        <f t="shared" si="0"/>
        <v>350.8333333333333</v>
      </c>
    </row>
    <row r="19" spans="1:14" ht="12" customHeight="1">
      <c r="A19" s="72" t="str">
        <f>'Pregnant Women Participating'!A19</f>
        <v>Maryland</v>
      </c>
      <c r="B19" s="73">
        <v>3839</v>
      </c>
      <c r="C19" s="74">
        <v>3859</v>
      </c>
      <c r="D19" s="74">
        <v>3700</v>
      </c>
      <c r="E19" s="74">
        <v>3877</v>
      </c>
      <c r="F19" s="74">
        <v>3903</v>
      </c>
      <c r="G19" s="74">
        <v>3828</v>
      </c>
      <c r="H19" s="74">
        <v>3858</v>
      </c>
      <c r="I19" s="74">
        <v>3905</v>
      </c>
      <c r="J19" s="74">
        <v>3837</v>
      </c>
      <c r="K19" s="74">
        <v>3806</v>
      </c>
      <c r="L19" s="74">
        <v>3800</v>
      </c>
      <c r="M19" s="75">
        <v>3769</v>
      </c>
      <c r="N19" s="73">
        <f t="shared" si="0"/>
        <v>3831.75</v>
      </c>
    </row>
    <row r="20" spans="1:14" ht="12" customHeight="1">
      <c r="A20" s="72" t="str">
        <f>'Pregnant Women Participating'!A20</f>
        <v>New Jersey</v>
      </c>
      <c r="B20" s="73">
        <v>4063</v>
      </c>
      <c r="C20" s="74">
        <v>4055</v>
      </c>
      <c r="D20" s="74">
        <v>4029</v>
      </c>
      <c r="E20" s="74">
        <v>4242</v>
      </c>
      <c r="F20" s="74">
        <v>4246</v>
      </c>
      <c r="G20" s="74">
        <v>4220</v>
      </c>
      <c r="H20" s="74">
        <v>4333</v>
      </c>
      <c r="I20" s="74">
        <v>4437</v>
      </c>
      <c r="J20" s="74">
        <v>4413</v>
      </c>
      <c r="K20" s="74">
        <v>4361</v>
      </c>
      <c r="L20" s="74">
        <v>4520</v>
      </c>
      <c r="M20" s="75">
        <v>4408</v>
      </c>
      <c r="N20" s="73">
        <f t="shared" si="0"/>
        <v>4277.25</v>
      </c>
    </row>
    <row r="21" spans="1:14" ht="12" customHeight="1">
      <c r="A21" s="72" t="str">
        <f>'Pregnant Women Participating'!A21</f>
        <v>Pennsylvania</v>
      </c>
      <c r="B21" s="73">
        <v>8901</v>
      </c>
      <c r="C21" s="74">
        <v>8987</v>
      </c>
      <c r="D21" s="74">
        <v>8832</v>
      </c>
      <c r="E21" s="74">
        <v>8955</v>
      </c>
      <c r="F21" s="74">
        <v>8898</v>
      </c>
      <c r="G21" s="74">
        <v>8898</v>
      </c>
      <c r="H21" s="74">
        <v>8888</v>
      </c>
      <c r="I21" s="74">
        <v>9023</v>
      </c>
      <c r="J21" s="74">
        <v>8914</v>
      </c>
      <c r="K21" s="74">
        <v>9048</v>
      </c>
      <c r="L21" s="74">
        <v>10299</v>
      </c>
      <c r="M21" s="75">
        <v>11518</v>
      </c>
      <c r="N21" s="73">
        <f t="shared" si="0"/>
        <v>9263.416666666666</v>
      </c>
    </row>
    <row r="22" spans="1:14" ht="12" customHeight="1">
      <c r="A22" s="72" t="str">
        <f>'Pregnant Women Participating'!A22</f>
        <v>Puerto Rico</v>
      </c>
      <c r="B22" s="73">
        <v>4090</v>
      </c>
      <c r="C22" s="74">
        <v>4029</v>
      </c>
      <c r="D22" s="74">
        <v>3892</v>
      </c>
      <c r="E22" s="74">
        <v>3867</v>
      </c>
      <c r="F22" s="74">
        <v>3933</v>
      </c>
      <c r="G22" s="74">
        <v>3851</v>
      </c>
      <c r="H22" s="74">
        <v>3898</v>
      </c>
      <c r="I22" s="74">
        <v>3960</v>
      </c>
      <c r="J22" s="74">
        <v>3959</v>
      </c>
      <c r="K22" s="74">
        <v>3899</v>
      </c>
      <c r="L22" s="74">
        <v>4051</v>
      </c>
      <c r="M22" s="75">
        <v>4062</v>
      </c>
      <c r="N22" s="73">
        <f t="shared" si="0"/>
        <v>3957.5833333333335</v>
      </c>
    </row>
    <row r="23" spans="1:14" ht="12" customHeight="1">
      <c r="A23" s="72" t="str">
        <f>'Pregnant Women Participating'!A23</f>
        <v>Virginia</v>
      </c>
      <c r="B23" s="73">
        <v>3485</v>
      </c>
      <c r="C23" s="74">
        <v>3462</v>
      </c>
      <c r="D23" s="74">
        <v>3301</v>
      </c>
      <c r="E23" s="74">
        <v>3384</v>
      </c>
      <c r="F23" s="74">
        <v>3389</v>
      </c>
      <c r="G23" s="74">
        <v>3391</v>
      </c>
      <c r="H23" s="74">
        <v>3476</v>
      </c>
      <c r="I23" s="74">
        <v>3548</v>
      </c>
      <c r="J23" s="74">
        <v>3530</v>
      </c>
      <c r="K23" s="74">
        <v>3611</v>
      </c>
      <c r="L23" s="74">
        <v>3643</v>
      </c>
      <c r="M23" s="75">
        <v>3640</v>
      </c>
      <c r="N23" s="73">
        <f t="shared" si="0"/>
        <v>3488.3333333333335</v>
      </c>
    </row>
    <row r="24" spans="1:14" ht="12" customHeight="1">
      <c r="A24" s="72" t="str">
        <f>'Pregnant Women Participating'!A24</f>
        <v>Virgin Islands</v>
      </c>
      <c r="B24" s="73">
        <v>73</v>
      </c>
      <c r="C24" s="74">
        <v>69</v>
      </c>
      <c r="D24" s="74">
        <v>64</v>
      </c>
      <c r="E24" s="74">
        <v>58</v>
      </c>
      <c r="F24" s="74">
        <v>63</v>
      </c>
      <c r="G24" s="74">
        <v>56</v>
      </c>
      <c r="H24" s="74">
        <v>58</v>
      </c>
      <c r="I24" s="74">
        <v>65</v>
      </c>
      <c r="J24" s="74">
        <v>63</v>
      </c>
      <c r="K24" s="74">
        <v>72</v>
      </c>
      <c r="L24" s="74">
        <v>71</v>
      </c>
      <c r="M24" s="75">
        <v>66</v>
      </c>
      <c r="N24" s="73">
        <f t="shared" si="0"/>
        <v>64.83333333333333</v>
      </c>
    </row>
    <row r="25" spans="1:14" ht="12" customHeight="1">
      <c r="A25" s="72" t="str">
        <f>'Pregnant Women Participating'!A25</f>
        <v>West Virginia</v>
      </c>
      <c r="B25" s="73">
        <v>1273</v>
      </c>
      <c r="C25" s="74">
        <v>1283</v>
      </c>
      <c r="D25" s="74">
        <v>1245</v>
      </c>
      <c r="E25" s="74">
        <v>1235</v>
      </c>
      <c r="F25" s="74">
        <v>1195</v>
      </c>
      <c r="G25" s="74">
        <v>1225</v>
      </c>
      <c r="H25" s="74">
        <v>1215</v>
      </c>
      <c r="I25" s="74">
        <v>1209</v>
      </c>
      <c r="J25" s="74">
        <v>1201</v>
      </c>
      <c r="K25" s="74">
        <v>1176</v>
      </c>
      <c r="L25" s="74">
        <v>1206</v>
      </c>
      <c r="M25" s="75">
        <v>1209</v>
      </c>
      <c r="N25" s="73">
        <f t="shared" si="0"/>
        <v>1222.6666666666667</v>
      </c>
    </row>
    <row r="26" spans="1:14" s="82" customFormat="1" ht="24.75" customHeight="1">
      <c r="A26" s="77" t="str">
        <f>'Pregnant Women Participating'!A26</f>
        <v>Mid-Atlantic Region</v>
      </c>
      <c r="B26" s="78">
        <v>26410</v>
      </c>
      <c r="C26" s="79">
        <v>26451</v>
      </c>
      <c r="D26" s="79">
        <v>25736</v>
      </c>
      <c r="E26" s="79">
        <v>26323</v>
      </c>
      <c r="F26" s="79">
        <v>26340</v>
      </c>
      <c r="G26" s="79">
        <v>26173</v>
      </c>
      <c r="H26" s="79">
        <v>26430</v>
      </c>
      <c r="I26" s="79">
        <v>26815</v>
      </c>
      <c r="J26" s="79">
        <v>26590</v>
      </c>
      <c r="K26" s="79">
        <v>26645</v>
      </c>
      <c r="L26" s="79">
        <v>28258</v>
      </c>
      <c r="M26" s="80">
        <v>29348</v>
      </c>
      <c r="N26" s="78">
        <f t="shared" si="0"/>
        <v>26793.25</v>
      </c>
    </row>
    <row r="27" spans="1:14" ht="12" customHeight="1">
      <c r="A27" s="72" t="str">
        <f>'Pregnant Women Participating'!A27</f>
        <v>Alabama</v>
      </c>
      <c r="B27" s="73">
        <v>1817</v>
      </c>
      <c r="C27" s="74">
        <v>1844</v>
      </c>
      <c r="D27" s="74">
        <v>1882</v>
      </c>
      <c r="E27" s="74">
        <v>1864</v>
      </c>
      <c r="F27" s="74">
        <v>1906</v>
      </c>
      <c r="G27" s="74">
        <v>1890</v>
      </c>
      <c r="H27" s="74">
        <v>1889</v>
      </c>
      <c r="I27" s="74">
        <v>1823</v>
      </c>
      <c r="J27" s="74">
        <v>1842</v>
      </c>
      <c r="K27" s="74">
        <v>1861</v>
      </c>
      <c r="L27" s="74">
        <v>1921</v>
      </c>
      <c r="M27" s="75">
        <v>1994</v>
      </c>
      <c r="N27" s="73">
        <f t="shared" si="0"/>
        <v>1877.75</v>
      </c>
    </row>
    <row r="28" spans="1:14" ht="12" customHeight="1">
      <c r="A28" s="72" t="str">
        <f>'Pregnant Women Participating'!A28</f>
        <v>Florida</v>
      </c>
      <c r="B28" s="73">
        <v>14715</v>
      </c>
      <c r="C28" s="74">
        <v>14406</v>
      </c>
      <c r="D28" s="74">
        <v>13849</v>
      </c>
      <c r="E28" s="74">
        <v>14248</v>
      </c>
      <c r="F28" s="74">
        <v>14053</v>
      </c>
      <c r="G28" s="74">
        <v>14047</v>
      </c>
      <c r="H28" s="74">
        <v>14045</v>
      </c>
      <c r="I28" s="74">
        <v>14137</v>
      </c>
      <c r="J28" s="74">
        <v>14074</v>
      </c>
      <c r="K28" s="74">
        <v>14260</v>
      </c>
      <c r="L28" s="74">
        <v>14497</v>
      </c>
      <c r="M28" s="75">
        <v>14657</v>
      </c>
      <c r="N28" s="73">
        <f t="shared" si="0"/>
        <v>14249</v>
      </c>
    </row>
    <row r="29" spans="1:14" ht="12" customHeight="1">
      <c r="A29" s="72" t="str">
        <f>'Pregnant Women Participating'!A29</f>
        <v>Georgia</v>
      </c>
      <c r="B29" s="73">
        <v>4766</v>
      </c>
      <c r="C29" s="74">
        <v>4561</v>
      </c>
      <c r="D29" s="74">
        <v>4374</v>
      </c>
      <c r="E29" s="74">
        <v>4667</v>
      </c>
      <c r="F29" s="74">
        <v>4666</v>
      </c>
      <c r="G29" s="74">
        <v>4746</v>
      </c>
      <c r="H29" s="74">
        <v>4850</v>
      </c>
      <c r="I29" s="74">
        <v>4860</v>
      </c>
      <c r="J29" s="74">
        <v>4887</v>
      </c>
      <c r="K29" s="74">
        <v>5080</v>
      </c>
      <c r="L29" s="74">
        <v>5289</v>
      </c>
      <c r="M29" s="75">
        <v>5378</v>
      </c>
      <c r="N29" s="73">
        <f t="shared" si="0"/>
        <v>4843.666666666667</v>
      </c>
    </row>
    <row r="30" spans="1:14" ht="12" customHeight="1">
      <c r="A30" s="72" t="str">
        <f>'Pregnant Women Participating'!A30</f>
        <v>Kentucky</v>
      </c>
      <c r="B30" s="73">
        <v>3593</v>
      </c>
      <c r="C30" s="74">
        <v>3628</v>
      </c>
      <c r="D30" s="74">
        <v>3599</v>
      </c>
      <c r="E30" s="74">
        <v>3633</v>
      </c>
      <c r="F30" s="74">
        <v>3605</v>
      </c>
      <c r="G30" s="74">
        <v>3467</v>
      </c>
      <c r="H30" s="74">
        <v>3396</v>
      </c>
      <c r="I30" s="74">
        <v>3372</v>
      </c>
      <c r="J30" s="74">
        <v>3290</v>
      </c>
      <c r="K30" s="74">
        <v>3318</v>
      </c>
      <c r="L30" s="74">
        <v>3328</v>
      </c>
      <c r="M30" s="75">
        <v>3305</v>
      </c>
      <c r="N30" s="73">
        <f t="shared" si="0"/>
        <v>3461.1666666666665</v>
      </c>
    </row>
    <row r="31" spans="1:14" ht="12" customHeight="1">
      <c r="A31" s="72" t="str">
        <f>'Pregnant Women Participating'!A31</f>
        <v>Mississippi</v>
      </c>
      <c r="B31" s="73">
        <v>707</v>
      </c>
      <c r="C31" s="74">
        <v>668</v>
      </c>
      <c r="D31" s="74">
        <v>630</v>
      </c>
      <c r="E31" s="74">
        <v>657</v>
      </c>
      <c r="F31" s="74">
        <v>664</v>
      </c>
      <c r="G31" s="74">
        <v>684</v>
      </c>
      <c r="H31" s="74">
        <v>691</v>
      </c>
      <c r="I31" s="74">
        <v>689</v>
      </c>
      <c r="J31" s="74">
        <v>682</v>
      </c>
      <c r="K31" s="74">
        <v>683</v>
      </c>
      <c r="L31" s="74">
        <v>666</v>
      </c>
      <c r="M31" s="75">
        <v>657</v>
      </c>
      <c r="N31" s="73">
        <f t="shared" si="0"/>
        <v>673.1666666666666</v>
      </c>
    </row>
    <row r="32" spans="1:14" ht="12" customHeight="1">
      <c r="A32" s="72" t="str">
        <f>'Pregnant Women Participating'!A32</f>
        <v>North Carolina</v>
      </c>
      <c r="B32" s="73">
        <v>6517</v>
      </c>
      <c r="C32" s="74">
        <v>6591</v>
      </c>
      <c r="D32" s="74">
        <v>6465</v>
      </c>
      <c r="E32" s="74">
        <v>6519</v>
      </c>
      <c r="F32" s="74">
        <v>6611</v>
      </c>
      <c r="G32" s="74">
        <v>6649</v>
      </c>
      <c r="H32" s="74">
        <v>6700</v>
      </c>
      <c r="I32" s="74">
        <v>6586</v>
      </c>
      <c r="J32" s="74">
        <v>6518</v>
      </c>
      <c r="K32" s="74">
        <v>6597</v>
      </c>
      <c r="L32" s="74">
        <v>6754</v>
      </c>
      <c r="M32" s="75">
        <v>6847</v>
      </c>
      <c r="N32" s="73">
        <f t="shared" si="0"/>
        <v>6612.833333333333</v>
      </c>
    </row>
    <row r="33" spans="1:14" ht="12" customHeight="1">
      <c r="A33" s="72" t="str">
        <f>'Pregnant Women Participating'!A33</f>
        <v>South Carolina</v>
      </c>
      <c r="B33" s="73">
        <v>2541</v>
      </c>
      <c r="C33" s="74">
        <v>2441</v>
      </c>
      <c r="D33" s="74">
        <v>2333</v>
      </c>
      <c r="E33" s="74">
        <v>2446</v>
      </c>
      <c r="F33" s="74">
        <v>2451</v>
      </c>
      <c r="G33" s="74">
        <v>2499</v>
      </c>
      <c r="H33" s="74">
        <v>2502</v>
      </c>
      <c r="I33" s="74">
        <v>2504</v>
      </c>
      <c r="J33" s="74">
        <v>2447</v>
      </c>
      <c r="K33" s="74">
        <v>2463</v>
      </c>
      <c r="L33" s="74">
        <v>2466</v>
      </c>
      <c r="M33" s="75">
        <v>2454</v>
      </c>
      <c r="N33" s="73">
        <f t="shared" si="0"/>
        <v>2462.25</v>
      </c>
    </row>
    <row r="34" spans="1:14" ht="12" customHeight="1">
      <c r="A34" s="72" t="str">
        <f>'Pregnant Women Participating'!A34</f>
        <v>Tennessee</v>
      </c>
      <c r="B34" s="73">
        <v>3829</v>
      </c>
      <c r="C34" s="74">
        <v>3820</v>
      </c>
      <c r="D34" s="74">
        <v>3676</v>
      </c>
      <c r="E34" s="74">
        <v>3716</v>
      </c>
      <c r="F34" s="74">
        <v>3735</v>
      </c>
      <c r="G34" s="74">
        <v>3766</v>
      </c>
      <c r="H34" s="74">
        <v>3780</v>
      </c>
      <c r="I34" s="74">
        <v>3770</v>
      </c>
      <c r="J34" s="74">
        <v>3793</v>
      </c>
      <c r="K34" s="74">
        <v>3798</v>
      </c>
      <c r="L34" s="74">
        <v>3889</v>
      </c>
      <c r="M34" s="75">
        <v>3879</v>
      </c>
      <c r="N34" s="73">
        <f t="shared" si="0"/>
        <v>3787.5833333333335</v>
      </c>
    </row>
    <row r="35" spans="1:14" ht="12" customHeight="1">
      <c r="A35" s="72" t="str">
        <f>'Pregnant Women Participating'!A35</f>
        <v>Choctaw Indians, MS</v>
      </c>
      <c r="B35" s="73">
        <v>2</v>
      </c>
      <c r="C35" s="74">
        <v>1</v>
      </c>
      <c r="D35" s="74">
        <v>0</v>
      </c>
      <c r="E35" s="74">
        <v>1</v>
      </c>
      <c r="F35" s="74">
        <v>1</v>
      </c>
      <c r="G35" s="74">
        <v>2</v>
      </c>
      <c r="H35" s="74">
        <v>3</v>
      </c>
      <c r="I35" s="74">
        <v>1</v>
      </c>
      <c r="J35" s="74">
        <v>0</v>
      </c>
      <c r="K35" s="74">
        <v>0</v>
      </c>
      <c r="L35" s="74">
        <v>1</v>
      </c>
      <c r="M35" s="75">
        <v>0</v>
      </c>
      <c r="N35" s="73">
        <f t="shared" si="0"/>
        <v>1</v>
      </c>
    </row>
    <row r="36" spans="1:14" ht="12" customHeight="1">
      <c r="A36" s="72" t="str">
        <f>'Pregnant Women Participating'!A36</f>
        <v>Eastern Cherokee, NC</v>
      </c>
      <c r="B36" s="73">
        <v>20</v>
      </c>
      <c r="C36" s="74">
        <v>22</v>
      </c>
      <c r="D36" s="74">
        <v>20</v>
      </c>
      <c r="E36" s="74">
        <v>19</v>
      </c>
      <c r="F36" s="74">
        <v>20</v>
      </c>
      <c r="G36" s="74">
        <v>20</v>
      </c>
      <c r="H36" s="74">
        <v>20</v>
      </c>
      <c r="I36" s="74">
        <v>22</v>
      </c>
      <c r="J36" s="74">
        <v>21</v>
      </c>
      <c r="K36" s="74">
        <v>20</v>
      </c>
      <c r="L36" s="74">
        <v>18</v>
      </c>
      <c r="M36" s="75">
        <v>26</v>
      </c>
      <c r="N36" s="73">
        <f t="shared" si="0"/>
        <v>20.666666666666668</v>
      </c>
    </row>
    <row r="37" spans="1:14" s="82" customFormat="1" ht="24.75" customHeight="1">
      <c r="A37" s="77" t="str">
        <f>'Pregnant Women Participating'!A37</f>
        <v>Southeast Region</v>
      </c>
      <c r="B37" s="78">
        <v>38507</v>
      </c>
      <c r="C37" s="79">
        <v>37982</v>
      </c>
      <c r="D37" s="79">
        <v>36828</v>
      </c>
      <c r="E37" s="79">
        <v>37770</v>
      </c>
      <c r="F37" s="79">
        <v>37712</v>
      </c>
      <c r="G37" s="79">
        <v>37770</v>
      </c>
      <c r="H37" s="79">
        <v>37876</v>
      </c>
      <c r="I37" s="79">
        <v>37764</v>
      </c>
      <c r="J37" s="79">
        <v>37554</v>
      </c>
      <c r="K37" s="79">
        <v>38080</v>
      </c>
      <c r="L37" s="79">
        <v>38829</v>
      </c>
      <c r="M37" s="80">
        <v>39197</v>
      </c>
      <c r="N37" s="78">
        <f t="shared" si="0"/>
        <v>37989.083333333336</v>
      </c>
    </row>
    <row r="38" spans="1:14" ht="12" customHeight="1">
      <c r="A38" s="72" t="str">
        <f>'Pregnant Women Participating'!A38</f>
        <v>Illinois</v>
      </c>
      <c r="B38" s="73">
        <v>5539</v>
      </c>
      <c r="C38" s="74">
        <v>5498</v>
      </c>
      <c r="D38" s="74">
        <v>5449</v>
      </c>
      <c r="E38" s="74">
        <v>5616</v>
      </c>
      <c r="F38" s="74">
        <v>5815</v>
      </c>
      <c r="G38" s="74">
        <v>5749</v>
      </c>
      <c r="H38" s="74">
        <v>5654</v>
      </c>
      <c r="I38" s="74">
        <v>5857</v>
      </c>
      <c r="J38" s="74">
        <v>5795</v>
      </c>
      <c r="K38" s="74">
        <v>5807</v>
      </c>
      <c r="L38" s="74">
        <v>5864</v>
      </c>
      <c r="M38" s="75">
        <v>5904</v>
      </c>
      <c r="N38" s="73">
        <f t="shared" si="0"/>
        <v>5712.25</v>
      </c>
    </row>
    <row r="39" spans="1:14" ht="12" customHeight="1">
      <c r="A39" s="72" t="str">
        <f>'Pregnant Women Participating'!A39</f>
        <v>Indiana</v>
      </c>
      <c r="B39" s="73">
        <v>3453</v>
      </c>
      <c r="C39" s="74">
        <v>3456</v>
      </c>
      <c r="D39" s="74">
        <v>3396</v>
      </c>
      <c r="E39" s="74">
        <v>3522</v>
      </c>
      <c r="F39" s="74">
        <v>3535</v>
      </c>
      <c r="G39" s="74">
        <v>3582</v>
      </c>
      <c r="H39" s="74">
        <v>3598</v>
      </c>
      <c r="I39" s="74">
        <v>3560</v>
      </c>
      <c r="J39" s="74">
        <v>3597</v>
      </c>
      <c r="K39" s="74">
        <v>3659</v>
      </c>
      <c r="L39" s="74">
        <v>3741</v>
      </c>
      <c r="M39" s="75">
        <v>3723</v>
      </c>
      <c r="N39" s="73">
        <f t="shared" si="0"/>
        <v>3568.5</v>
      </c>
    </row>
    <row r="40" spans="1:14" ht="12" customHeight="1">
      <c r="A40" s="72" t="str">
        <f>'Pregnant Women Participating'!A40</f>
        <v>Michigan</v>
      </c>
      <c r="B40" s="73">
        <v>7636</v>
      </c>
      <c r="C40" s="74">
        <v>7526</v>
      </c>
      <c r="D40" s="74">
        <v>7345</v>
      </c>
      <c r="E40" s="74">
        <v>7467</v>
      </c>
      <c r="F40" s="74">
        <v>7353</v>
      </c>
      <c r="G40" s="74">
        <v>7620</v>
      </c>
      <c r="H40" s="74">
        <v>7660</v>
      </c>
      <c r="I40" s="74">
        <v>7804</v>
      </c>
      <c r="J40" s="74">
        <v>7774</v>
      </c>
      <c r="K40" s="74">
        <v>7887</v>
      </c>
      <c r="L40" s="74">
        <v>7932</v>
      </c>
      <c r="M40" s="75">
        <v>8045</v>
      </c>
      <c r="N40" s="73">
        <f t="shared" si="0"/>
        <v>7670.75</v>
      </c>
    </row>
    <row r="41" spans="1:14" ht="12" customHeight="1">
      <c r="A41" s="72" t="str">
        <f>'Pregnant Women Participating'!A41</f>
        <v>Minnesota</v>
      </c>
      <c r="B41" s="73">
        <v>4264</v>
      </c>
      <c r="C41" s="74">
        <v>4245</v>
      </c>
      <c r="D41" s="74">
        <v>4191</v>
      </c>
      <c r="E41" s="74">
        <v>4307</v>
      </c>
      <c r="F41" s="74">
        <v>4324</v>
      </c>
      <c r="G41" s="74">
        <v>4348</v>
      </c>
      <c r="H41" s="74">
        <v>4359</v>
      </c>
      <c r="I41" s="74">
        <v>4362</v>
      </c>
      <c r="J41" s="74">
        <v>4371</v>
      </c>
      <c r="K41" s="74">
        <v>4355</v>
      </c>
      <c r="L41" s="74">
        <v>4410</v>
      </c>
      <c r="M41" s="75">
        <v>4403</v>
      </c>
      <c r="N41" s="73">
        <f t="shared" si="0"/>
        <v>4328.25</v>
      </c>
    </row>
    <row r="42" spans="1:14" ht="12" customHeight="1">
      <c r="A42" s="72" t="str">
        <f>'Pregnant Women Participating'!A42</f>
        <v>Ohio</v>
      </c>
      <c r="B42" s="73">
        <v>6489</v>
      </c>
      <c r="C42" s="74">
        <v>6393</v>
      </c>
      <c r="D42" s="74">
        <v>6117</v>
      </c>
      <c r="E42" s="74">
        <v>6248</v>
      </c>
      <c r="F42" s="74">
        <v>6186</v>
      </c>
      <c r="G42" s="74">
        <v>6276</v>
      </c>
      <c r="H42" s="74">
        <v>6567</v>
      </c>
      <c r="I42" s="74">
        <v>6762</v>
      </c>
      <c r="J42" s="74">
        <v>6802</v>
      </c>
      <c r="K42" s="74">
        <v>6910</v>
      </c>
      <c r="L42" s="74">
        <v>6053</v>
      </c>
      <c r="M42" s="75">
        <v>5948</v>
      </c>
      <c r="N42" s="73">
        <f t="shared" si="0"/>
        <v>6395.916666666667</v>
      </c>
    </row>
    <row r="43" spans="1:14" ht="12" customHeight="1">
      <c r="A43" s="72" t="str">
        <f>'Pregnant Women Participating'!A43</f>
        <v>Wisconsin</v>
      </c>
      <c r="B43" s="73">
        <v>3695</v>
      </c>
      <c r="C43" s="74">
        <v>3583</v>
      </c>
      <c r="D43" s="74">
        <v>3496</v>
      </c>
      <c r="E43" s="74">
        <v>3529</v>
      </c>
      <c r="F43" s="74">
        <v>3461</v>
      </c>
      <c r="G43" s="74">
        <v>3399</v>
      </c>
      <c r="H43" s="74">
        <v>3347</v>
      </c>
      <c r="I43" s="74">
        <v>3266</v>
      </c>
      <c r="J43" s="74">
        <v>3267</v>
      </c>
      <c r="K43" s="74">
        <v>3306</v>
      </c>
      <c r="L43" s="74">
        <v>3338</v>
      </c>
      <c r="M43" s="75">
        <v>3305</v>
      </c>
      <c r="N43" s="73">
        <f t="shared" si="0"/>
        <v>3416</v>
      </c>
    </row>
    <row r="44" spans="1:14" s="82" customFormat="1" ht="24.75" customHeight="1">
      <c r="A44" s="77" t="str">
        <f>'Pregnant Women Participating'!A44</f>
        <v>Midwest Region</v>
      </c>
      <c r="B44" s="78">
        <v>31076</v>
      </c>
      <c r="C44" s="79">
        <v>30701</v>
      </c>
      <c r="D44" s="79">
        <v>29994</v>
      </c>
      <c r="E44" s="79">
        <v>30689</v>
      </c>
      <c r="F44" s="79">
        <v>30674</v>
      </c>
      <c r="G44" s="79">
        <v>30974</v>
      </c>
      <c r="H44" s="79">
        <v>31185</v>
      </c>
      <c r="I44" s="79">
        <v>31611</v>
      </c>
      <c r="J44" s="79">
        <v>31606</v>
      </c>
      <c r="K44" s="79">
        <v>31924</v>
      </c>
      <c r="L44" s="79">
        <v>31338</v>
      </c>
      <c r="M44" s="80">
        <v>31328</v>
      </c>
      <c r="N44" s="78">
        <f t="shared" si="0"/>
        <v>31091.666666666668</v>
      </c>
    </row>
    <row r="45" spans="1:14" ht="12" customHeight="1">
      <c r="A45" s="72" t="str">
        <f>'Pregnant Women Participating'!A45</f>
        <v>Arkansas</v>
      </c>
      <c r="B45" s="73">
        <v>1964</v>
      </c>
      <c r="C45" s="74">
        <v>1966</v>
      </c>
      <c r="D45" s="74">
        <v>1933</v>
      </c>
      <c r="E45" s="74">
        <v>2022</v>
      </c>
      <c r="F45" s="74">
        <v>2029</v>
      </c>
      <c r="G45" s="74">
        <v>2094</v>
      </c>
      <c r="H45" s="74">
        <v>2134</v>
      </c>
      <c r="I45" s="74">
        <v>2135</v>
      </c>
      <c r="J45" s="74">
        <v>2142</v>
      </c>
      <c r="K45" s="74">
        <v>2107</v>
      </c>
      <c r="L45" s="74">
        <v>2088</v>
      </c>
      <c r="M45" s="75">
        <v>2049</v>
      </c>
      <c r="N45" s="73">
        <f t="shared" si="0"/>
        <v>2055.25</v>
      </c>
    </row>
    <row r="46" spans="1:14" ht="12" customHeight="1">
      <c r="A46" s="72" t="str">
        <f>'Pregnant Women Participating'!A46</f>
        <v>Louisiana</v>
      </c>
      <c r="B46" s="73">
        <v>1499</v>
      </c>
      <c r="C46" s="74">
        <v>1462</v>
      </c>
      <c r="D46" s="74">
        <v>1443</v>
      </c>
      <c r="E46" s="74">
        <v>1428</v>
      </c>
      <c r="F46" s="74">
        <v>1464</v>
      </c>
      <c r="G46" s="74">
        <v>1446</v>
      </c>
      <c r="H46" s="74">
        <v>1460</v>
      </c>
      <c r="I46" s="74">
        <v>1488</v>
      </c>
      <c r="J46" s="74">
        <v>1477</v>
      </c>
      <c r="K46" s="74">
        <v>1480</v>
      </c>
      <c r="L46" s="74">
        <v>1494</v>
      </c>
      <c r="M46" s="75">
        <v>1474</v>
      </c>
      <c r="N46" s="73">
        <f t="shared" si="0"/>
        <v>1467.9166666666667</v>
      </c>
    </row>
    <row r="47" spans="1:14" ht="12" customHeight="1">
      <c r="A47" s="72" t="str">
        <f>'Pregnant Women Participating'!A47</f>
        <v>New Mexico</v>
      </c>
      <c r="B47" s="73">
        <v>2488</v>
      </c>
      <c r="C47" s="74">
        <v>2488</v>
      </c>
      <c r="D47" s="74">
        <v>2461</v>
      </c>
      <c r="E47" s="74">
        <v>2558</v>
      </c>
      <c r="F47" s="74">
        <v>2562</v>
      </c>
      <c r="G47" s="74">
        <v>2512</v>
      </c>
      <c r="H47" s="74">
        <v>2519</v>
      </c>
      <c r="I47" s="74">
        <v>2538</v>
      </c>
      <c r="J47" s="74">
        <v>2498</v>
      </c>
      <c r="K47" s="74">
        <v>2524</v>
      </c>
      <c r="L47" s="74">
        <v>2525</v>
      </c>
      <c r="M47" s="75">
        <v>2558</v>
      </c>
      <c r="N47" s="73">
        <f t="shared" si="0"/>
        <v>2519.25</v>
      </c>
    </row>
    <row r="48" spans="1:14" ht="12" customHeight="1">
      <c r="A48" s="72" t="str">
        <f>'Pregnant Women Participating'!A48</f>
        <v>Oklahoma</v>
      </c>
      <c r="B48" s="73">
        <v>2865</v>
      </c>
      <c r="C48" s="74">
        <v>2752</v>
      </c>
      <c r="D48" s="74">
        <v>2642</v>
      </c>
      <c r="E48" s="74">
        <v>2733</v>
      </c>
      <c r="F48" s="74">
        <v>2634</v>
      </c>
      <c r="G48" s="74">
        <v>2641</v>
      </c>
      <c r="H48" s="74">
        <v>2640</v>
      </c>
      <c r="I48" s="74">
        <v>2585</v>
      </c>
      <c r="J48" s="74">
        <v>2555</v>
      </c>
      <c r="K48" s="74">
        <v>2611</v>
      </c>
      <c r="L48" s="74">
        <v>2720</v>
      </c>
      <c r="M48" s="75">
        <v>2800</v>
      </c>
      <c r="N48" s="73">
        <f t="shared" si="0"/>
        <v>2681.5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21497</v>
      </c>
      <c r="C50" s="74">
        <v>21035</v>
      </c>
      <c r="D50" s="74">
        <v>20031</v>
      </c>
      <c r="E50" s="74">
        <v>20414</v>
      </c>
      <c r="F50" s="74">
        <v>20124</v>
      </c>
      <c r="G50" s="74">
        <v>20147</v>
      </c>
      <c r="H50" s="74">
        <v>20248</v>
      </c>
      <c r="I50" s="74">
        <v>20182</v>
      </c>
      <c r="J50" s="74">
        <v>19888</v>
      </c>
      <c r="K50" s="74">
        <v>20111</v>
      </c>
      <c r="L50" s="74">
        <v>20314</v>
      </c>
      <c r="M50" s="75">
        <v>20288</v>
      </c>
      <c r="N50" s="73">
        <f t="shared" si="0"/>
        <v>20356.583333333332</v>
      </c>
    </row>
    <row r="51" spans="1:14" ht="12" customHeight="1">
      <c r="A51" s="72" t="str">
        <f>'Pregnant Women Participating'!A51</f>
        <v>Acoma, Canoncito &amp; Laguna, NM</v>
      </c>
      <c r="B51" s="73">
        <v>24</v>
      </c>
      <c r="C51" s="74">
        <v>26</v>
      </c>
      <c r="D51" s="74">
        <v>26</v>
      </c>
      <c r="E51" s="74">
        <v>30</v>
      </c>
      <c r="F51" s="74">
        <v>29</v>
      </c>
      <c r="G51" s="74">
        <v>29</v>
      </c>
      <c r="H51" s="74">
        <v>30</v>
      </c>
      <c r="I51" s="74">
        <v>30</v>
      </c>
      <c r="J51" s="74">
        <v>28</v>
      </c>
      <c r="K51" s="74">
        <v>28</v>
      </c>
      <c r="L51" s="74">
        <v>31</v>
      </c>
      <c r="M51" s="75">
        <v>34</v>
      </c>
      <c r="N51" s="73">
        <f t="shared" si="0"/>
        <v>28.75</v>
      </c>
    </row>
    <row r="52" spans="1:14" ht="12" customHeight="1">
      <c r="A52" s="72" t="str">
        <f>'Pregnant Women Participating'!A52</f>
        <v>Eight Northern Pueblos, NM</v>
      </c>
      <c r="B52" s="73">
        <v>10</v>
      </c>
      <c r="C52" s="74">
        <v>10</v>
      </c>
      <c r="D52" s="74">
        <v>9</v>
      </c>
      <c r="E52" s="74">
        <v>10</v>
      </c>
      <c r="F52" s="74">
        <v>8</v>
      </c>
      <c r="G52" s="74">
        <v>6</v>
      </c>
      <c r="H52" s="74">
        <v>8</v>
      </c>
      <c r="I52" s="74">
        <v>8</v>
      </c>
      <c r="J52" s="74">
        <v>10</v>
      </c>
      <c r="K52" s="74">
        <v>7</v>
      </c>
      <c r="L52" s="74">
        <v>8</v>
      </c>
      <c r="M52" s="75">
        <v>7</v>
      </c>
      <c r="N52" s="73">
        <f t="shared" si="0"/>
        <v>8.416666666666666</v>
      </c>
    </row>
    <row r="53" spans="1:14" ht="12" customHeight="1">
      <c r="A53" s="72" t="str">
        <f>'Pregnant Women Participating'!A53</f>
        <v>Five Sandoval Pueblos, NM</v>
      </c>
      <c r="B53" s="73">
        <v>11</v>
      </c>
      <c r="C53" s="74">
        <v>11</v>
      </c>
      <c r="D53" s="74">
        <v>13</v>
      </c>
      <c r="E53" s="74">
        <v>11</v>
      </c>
      <c r="F53" s="74">
        <v>12</v>
      </c>
      <c r="G53" s="74">
        <v>15</v>
      </c>
      <c r="H53" s="74">
        <v>18</v>
      </c>
      <c r="I53" s="74">
        <v>14</v>
      </c>
      <c r="J53" s="74">
        <v>14</v>
      </c>
      <c r="K53" s="74">
        <v>15</v>
      </c>
      <c r="L53" s="74">
        <v>19</v>
      </c>
      <c r="M53" s="75">
        <v>15</v>
      </c>
      <c r="N53" s="73">
        <f t="shared" si="0"/>
        <v>14</v>
      </c>
    </row>
    <row r="54" spans="1:14" ht="12" customHeight="1">
      <c r="A54" s="72" t="str">
        <f>'Pregnant Women Participating'!A54</f>
        <v>Isleta Pueblo, NM</v>
      </c>
      <c r="B54" s="73">
        <v>47</v>
      </c>
      <c r="C54" s="74">
        <v>40</v>
      </c>
      <c r="D54" s="74">
        <v>33</v>
      </c>
      <c r="E54" s="74">
        <v>45</v>
      </c>
      <c r="F54" s="74">
        <v>48</v>
      </c>
      <c r="G54" s="74">
        <v>56</v>
      </c>
      <c r="H54" s="74">
        <v>53</v>
      </c>
      <c r="I54" s="74">
        <v>57</v>
      </c>
      <c r="J54" s="74">
        <v>50</v>
      </c>
      <c r="K54" s="74">
        <v>52</v>
      </c>
      <c r="L54" s="74">
        <v>37</v>
      </c>
      <c r="M54" s="75">
        <v>42</v>
      </c>
      <c r="N54" s="73">
        <f t="shared" si="0"/>
        <v>46.666666666666664</v>
      </c>
    </row>
    <row r="55" spans="1:14" ht="12" customHeight="1">
      <c r="A55" s="72" t="str">
        <f>'Pregnant Women Participating'!A55</f>
        <v>San Felipe Pueblo, NM</v>
      </c>
      <c r="B55" s="73">
        <v>17</v>
      </c>
      <c r="C55" s="74">
        <v>16</v>
      </c>
      <c r="D55" s="74">
        <v>18</v>
      </c>
      <c r="E55" s="74">
        <v>25</v>
      </c>
      <c r="F55" s="74">
        <v>28</v>
      </c>
      <c r="G55" s="74">
        <v>27</v>
      </c>
      <c r="H55" s="74">
        <v>29</v>
      </c>
      <c r="I55" s="74">
        <v>13</v>
      </c>
      <c r="J55" s="74">
        <v>29</v>
      </c>
      <c r="K55" s="74">
        <v>28</v>
      </c>
      <c r="L55" s="74">
        <v>27</v>
      </c>
      <c r="M55" s="75">
        <v>23</v>
      </c>
      <c r="N55" s="73">
        <f t="shared" si="0"/>
        <v>23.333333333333332</v>
      </c>
    </row>
    <row r="56" spans="1:14" ht="12" customHeight="1">
      <c r="A56" s="72" t="str">
        <f>'Pregnant Women Participating'!A56</f>
        <v>Santo Domingo Tribe, NM</v>
      </c>
      <c r="B56" s="73">
        <v>13</v>
      </c>
      <c r="C56" s="74">
        <v>17</v>
      </c>
      <c r="D56" s="74">
        <v>18</v>
      </c>
      <c r="E56" s="74">
        <v>14</v>
      </c>
      <c r="F56" s="74">
        <v>12</v>
      </c>
      <c r="G56" s="74">
        <v>15</v>
      </c>
      <c r="H56" s="74">
        <v>16</v>
      </c>
      <c r="I56" s="74">
        <v>10</v>
      </c>
      <c r="J56" s="74">
        <v>12</v>
      </c>
      <c r="K56" s="74">
        <v>12</v>
      </c>
      <c r="L56" s="74">
        <v>10</v>
      </c>
      <c r="M56" s="75">
        <v>11</v>
      </c>
      <c r="N56" s="73">
        <f t="shared" si="0"/>
        <v>13.333333333333334</v>
      </c>
    </row>
    <row r="57" spans="1:14" ht="12" customHeight="1">
      <c r="A57" s="72" t="str">
        <f>'Pregnant Women Participating'!A57</f>
        <v>Zuni Pueblo, NM</v>
      </c>
      <c r="B57" s="73">
        <v>56</v>
      </c>
      <c r="C57" s="74">
        <v>60</v>
      </c>
      <c r="D57" s="74">
        <v>61</v>
      </c>
      <c r="E57" s="74">
        <v>60</v>
      </c>
      <c r="F57" s="74">
        <v>56</v>
      </c>
      <c r="G57" s="74">
        <v>60</v>
      </c>
      <c r="H57" s="74">
        <v>59</v>
      </c>
      <c r="I57" s="74">
        <v>52</v>
      </c>
      <c r="J57" s="74">
        <v>55</v>
      </c>
      <c r="K57" s="74">
        <v>54</v>
      </c>
      <c r="L57" s="74">
        <v>54</v>
      </c>
      <c r="M57" s="75">
        <v>57</v>
      </c>
      <c r="N57" s="73">
        <f t="shared" si="0"/>
        <v>57</v>
      </c>
    </row>
    <row r="58" spans="1:14" ht="12" customHeight="1">
      <c r="A58" s="72" t="str">
        <f>'Pregnant Women Participating'!A58</f>
        <v>Cherokee Nation, OK</v>
      </c>
      <c r="B58" s="73">
        <v>141</v>
      </c>
      <c r="C58" s="74">
        <v>139</v>
      </c>
      <c r="D58" s="74">
        <v>126</v>
      </c>
      <c r="E58" s="74">
        <v>133</v>
      </c>
      <c r="F58" s="74">
        <v>143</v>
      </c>
      <c r="G58" s="74">
        <v>145</v>
      </c>
      <c r="H58" s="74">
        <v>146</v>
      </c>
      <c r="I58" s="74">
        <v>149</v>
      </c>
      <c r="J58" s="74">
        <v>154</v>
      </c>
      <c r="K58" s="74">
        <v>170</v>
      </c>
      <c r="L58" s="74">
        <v>160</v>
      </c>
      <c r="M58" s="75">
        <v>150</v>
      </c>
      <c r="N58" s="73">
        <f t="shared" si="0"/>
        <v>146.33333333333334</v>
      </c>
    </row>
    <row r="59" spans="1:14" ht="12" customHeight="1">
      <c r="A59" s="72" t="str">
        <f>'Pregnant Women Participating'!A59</f>
        <v>Chickasaw Nation, OK</v>
      </c>
      <c r="B59" s="73">
        <v>150</v>
      </c>
      <c r="C59" s="74">
        <v>137</v>
      </c>
      <c r="D59" s="74">
        <v>140</v>
      </c>
      <c r="E59" s="74">
        <v>142</v>
      </c>
      <c r="F59" s="74">
        <v>148</v>
      </c>
      <c r="G59" s="74">
        <v>144</v>
      </c>
      <c r="H59" s="74">
        <v>142</v>
      </c>
      <c r="I59" s="74">
        <v>141</v>
      </c>
      <c r="J59" s="74">
        <v>139</v>
      </c>
      <c r="K59" s="74">
        <v>149</v>
      </c>
      <c r="L59" s="74">
        <v>153</v>
      </c>
      <c r="M59" s="75">
        <v>158</v>
      </c>
      <c r="N59" s="73">
        <f t="shared" si="0"/>
        <v>145.25</v>
      </c>
    </row>
    <row r="60" spans="1:14" ht="12" customHeight="1">
      <c r="A60" s="72" t="str">
        <f>'Pregnant Women Participating'!A60</f>
        <v>Choctaw Nation, OK</v>
      </c>
      <c r="B60" s="73">
        <v>92</v>
      </c>
      <c r="C60" s="74">
        <v>95</v>
      </c>
      <c r="D60" s="74">
        <v>70</v>
      </c>
      <c r="E60" s="74">
        <v>70</v>
      </c>
      <c r="F60" s="74">
        <v>70</v>
      </c>
      <c r="G60" s="74">
        <v>66</v>
      </c>
      <c r="H60" s="74">
        <v>71</v>
      </c>
      <c r="I60" s="74">
        <v>86</v>
      </c>
      <c r="J60" s="74">
        <v>82</v>
      </c>
      <c r="K60" s="74">
        <v>84</v>
      </c>
      <c r="L60" s="74">
        <v>76</v>
      </c>
      <c r="M60" s="75">
        <v>70</v>
      </c>
      <c r="N60" s="73">
        <f t="shared" si="0"/>
        <v>77.66666666666667</v>
      </c>
    </row>
    <row r="61" spans="1:14" ht="12" customHeight="1">
      <c r="A61" s="72" t="str">
        <f>'Pregnant Women Participating'!A61</f>
        <v>Citizen Potawatomi Nation, OK</v>
      </c>
      <c r="B61" s="73">
        <v>30</v>
      </c>
      <c r="C61" s="74">
        <v>34</v>
      </c>
      <c r="D61" s="74">
        <v>36</v>
      </c>
      <c r="E61" s="74">
        <v>31</v>
      </c>
      <c r="F61" s="74">
        <v>36</v>
      </c>
      <c r="G61" s="74">
        <v>30</v>
      </c>
      <c r="H61" s="74">
        <v>35</v>
      </c>
      <c r="I61" s="74">
        <v>34</v>
      </c>
      <c r="J61" s="74">
        <v>33</v>
      </c>
      <c r="K61" s="74">
        <v>36</v>
      </c>
      <c r="L61" s="74">
        <v>35</v>
      </c>
      <c r="M61" s="75">
        <v>43</v>
      </c>
      <c r="N61" s="73">
        <f t="shared" si="0"/>
        <v>34.416666666666664</v>
      </c>
    </row>
    <row r="62" spans="1:14" ht="12" customHeight="1">
      <c r="A62" s="72" t="str">
        <f>'Pregnant Women Participating'!A62</f>
        <v>Inter-Tribal Council, OK</v>
      </c>
      <c r="B62" s="73">
        <v>20</v>
      </c>
      <c r="C62" s="74">
        <v>22</v>
      </c>
      <c r="D62" s="74">
        <v>19</v>
      </c>
      <c r="E62" s="74">
        <v>17</v>
      </c>
      <c r="F62" s="74">
        <v>22</v>
      </c>
      <c r="G62" s="74">
        <v>17</v>
      </c>
      <c r="H62" s="74">
        <v>18</v>
      </c>
      <c r="I62" s="74">
        <v>25</v>
      </c>
      <c r="J62" s="74">
        <v>24</v>
      </c>
      <c r="K62" s="74">
        <v>19</v>
      </c>
      <c r="L62" s="74">
        <v>17</v>
      </c>
      <c r="M62" s="75">
        <v>19</v>
      </c>
      <c r="N62" s="73">
        <f t="shared" si="0"/>
        <v>19.916666666666668</v>
      </c>
    </row>
    <row r="63" spans="1:14" ht="12" customHeight="1">
      <c r="A63" s="72" t="str">
        <f>'Pregnant Women Participating'!A63</f>
        <v>Muscogee Creek Nation, OK</v>
      </c>
      <c r="B63" s="73">
        <v>58</v>
      </c>
      <c r="C63" s="74">
        <v>63</v>
      </c>
      <c r="D63" s="74">
        <v>75</v>
      </c>
      <c r="E63" s="74">
        <v>72</v>
      </c>
      <c r="F63" s="74">
        <v>73</v>
      </c>
      <c r="G63" s="74">
        <v>70</v>
      </c>
      <c r="H63" s="74">
        <v>77</v>
      </c>
      <c r="I63" s="74">
        <v>81</v>
      </c>
      <c r="J63" s="74">
        <v>81</v>
      </c>
      <c r="K63" s="74">
        <v>83</v>
      </c>
      <c r="L63" s="74">
        <v>82</v>
      </c>
      <c r="M63" s="75">
        <v>81</v>
      </c>
      <c r="N63" s="73">
        <f t="shared" si="0"/>
        <v>74.66666666666667</v>
      </c>
    </row>
    <row r="64" spans="1:14" ht="12" customHeight="1">
      <c r="A64" s="72" t="str">
        <f>'Pregnant Women Participating'!A64</f>
        <v>Osage Tribal Council, OK</v>
      </c>
      <c r="B64" s="73">
        <v>62</v>
      </c>
      <c r="C64" s="74">
        <v>84</v>
      </c>
      <c r="D64" s="74">
        <v>81</v>
      </c>
      <c r="E64" s="74">
        <v>90</v>
      </c>
      <c r="F64" s="74">
        <v>89</v>
      </c>
      <c r="G64" s="74">
        <v>97</v>
      </c>
      <c r="H64" s="74">
        <v>92</v>
      </c>
      <c r="I64" s="74">
        <v>85</v>
      </c>
      <c r="J64" s="74">
        <v>75</v>
      </c>
      <c r="K64" s="74">
        <v>75</v>
      </c>
      <c r="L64" s="74">
        <v>71</v>
      </c>
      <c r="M64" s="75">
        <v>65</v>
      </c>
      <c r="N64" s="73">
        <f t="shared" si="0"/>
        <v>80.5</v>
      </c>
    </row>
    <row r="65" spans="1:14" ht="12" customHeight="1">
      <c r="A65" s="72" t="str">
        <f>'Pregnant Women Participating'!A65</f>
        <v>Otoe-Missouria Tribe, OK</v>
      </c>
      <c r="B65" s="73">
        <v>15</v>
      </c>
      <c r="C65" s="74">
        <v>15</v>
      </c>
      <c r="D65" s="74">
        <v>15</v>
      </c>
      <c r="E65" s="74">
        <v>13</v>
      </c>
      <c r="F65" s="74">
        <v>15</v>
      </c>
      <c r="G65" s="74">
        <v>13</v>
      </c>
      <c r="H65" s="74">
        <v>15</v>
      </c>
      <c r="I65" s="74">
        <v>13</v>
      </c>
      <c r="J65" s="74">
        <v>14</v>
      </c>
      <c r="K65" s="74">
        <v>13</v>
      </c>
      <c r="L65" s="74">
        <v>11</v>
      </c>
      <c r="M65" s="75">
        <v>13</v>
      </c>
      <c r="N65" s="73">
        <f t="shared" si="0"/>
        <v>13.75</v>
      </c>
    </row>
    <row r="66" spans="1:14" ht="12" customHeight="1">
      <c r="A66" s="72" t="str">
        <f>'Pregnant Women Participating'!A66</f>
        <v>Wichita, Caddo &amp; Delaware (WCD), OK</v>
      </c>
      <c r="B66" s="73">
        <v>118</v>
      </c>
      <c r="C66" s="74">
        <v>111</v>
      </c>
      <c r="D66" s="74">
        <v>104</v>
      </c>
      <c r="E66" s="74">
        <v>119</v>
      </c>
      <c r="F66" s="74">
        <v>117</v>
      </c>
      <c r="G66" s="74">
        <v>114</v>
      </c>
      <c r="H66" s="74">
        <v>118</v>
      </c>
      <c r="I66" s="74">
        <v>127</v>
      </c>
      <c r="J66" s="74">
        <v>128</v>
      </c>
      <c r="K66" s="74">
        <v>133</v>
      </c>
      <c r="L66" s="74">
        <v>138</v>
      </c>
      <c r="M66" s="75">
        <v>141</v>
      </c>
      <c r="N66" s="73">
        <f t="shared" si="0"/>
        <v>122.33333333333333</v>
      </c>
    </row>
    <row r="67" spans="1:14" s="82" customFormat="1" ht="24.75" customHeight="1">
      <c r="A67" s="77" t="str">
        <f>'Pregnant Women Participating'!A67</f>
        <v>Southwest Region</v>
      </c>
      <c r="B67" s="78">
        <v>31177</v>
      </c>
      <c r="C67" s="79">
        <v>30583</v>
      </c>
      <c r="D67" s="79">
        <v>29354</v>
      </c>
      <c r="E67" s="79">
        <v>30037</v>
      </c>
      <c r="F67" s="79">
        <v>29719</v>
      </c>
      <c r="G67" s="79">
        <v>29744</v>
      </c>
      <c r="H67" s="79">
        <v>29928</v>
      </c>
      <c r="I67" s="79">
        <v>29853</v>
      </c>
      <c r="J67" s="79">
        <v>29488</v>
      </c>
      <c r="K67" s="79">
        <v>29791</v>
      </c>
      <c r="L67" s="79">
        <v>30070</v>
      </c>
      <c r="M67" s="80">
        <v>30098</v>
      </c>
      <c r="N67" s="78">
        <f t="shared" si="0"/>
        <v>29986.833333333332</v>
      </c>
    </row>
    <row r="68" spans="1:14" ht="12" customHeight="1">
      <c r="A68" s="72" t="str">
        <f>'Pregnant Women Participating'!A68</f>
        <v>Colorado</v>
      </c>
      <c r="B68" s="73">
        <v>4218</v>
      </c>
      <c r="C68" s="74">
        <v>4227</v>
      </c>
      <c r="D68" s="74">
        <v>4033</v>
      </c>
      <c r="E68" s="74">
        <v>4079</v>
      </c>
      <c r="F68" s="74">
        <v>4084</v>
      </c>
      <c r="G68" s="74">
        <v>4058</v>
      </c>
      <c r="H68" s="74">
        <v>4055</v>
      </c>
      <c r="I68" s="74">
        <v>4111</v>
      </c>
      <c r="J68" s="74">
        <v>4101</v>
      </c>
      <c r="K68" s="74">
        <v>4057</v>
      </c>
      <c r="L68" s="74">
        <v>4152</v>
      </c>
      <c r="M68" s="75">
        <v>4246</v>
      </c>
      <c r="N68" s="73">
        <f t="shared" si="0"/>
        <v>4118.416666666667</v>
      </c>
    </row>
    <row r="69" spans="1:14" ht="12" customHeight="1">
      <c r="A69" s="72" t="str">
        <f>'Pregnant Women Participating'!A69</f>
        <v>Iowa</v>
      </c>
      <c r="B69" s="73">
        <v>2030</v>
      </c>
      <c r="C69" s="74">
        <v>1999</v>
      </c>
      <c r="D69" s="74">
        <v>1985</v>
      </c>
      <c r="E69" s="74">
        <v>1989</v>
      </c>
      <c r="F69" s="74">
        <v>2075</v>
      </c>
      <c r="G69" s="74">
        <v>2106</v>
      </c>
      <c r="H69" s="74">
        <v>2127</v>
      </c>
      <c r="I69" s="74">
        <v>2080</v>
      </c>
      <c r="J69" s="74">
        <v>2106</v>
      </c>
      <c r="K69" s="74">
        <v>2053</v>
      </c>
      <c r="L69" s="74">
        <v>2078</v>
      </c>
      <c r="M69" s="75">
        <v>2114</v>
      </c>
      <c r="N69" s="73">
        <f t="shared" si="0"/>
        <v>2061.8333333333335</v>
      </c>
    </row>
    <row r="70" spans="1:14" ht="12" customHeight="1">
      <c r="A70" s="72" t="str">
        <f>'Pregnant Women Participating'!A70</f>
        <v>Kansas</v>
      </c>
      <c r="B70" s="73">
        <v>2458</v>
      </c>
      <c r="C70" s="74">
        <v>2426</v>
      </c>
      <c r="D70" s="74">
        <v>2364</v>
      </c>
      <c r="E70" s="74">
        <v>2448</v>
      </c>
      <c r="F70" s="74">
        <v>2261</v>
      </c>
      <c r="G70" s="74">
        <v>2327</v>
      </c>
      <c r="H70" s="74">
        <v>2352</v>
      </c>
      <c r="I70" s="74">
        <v>2329</v>
      </c>
      <c r="J70" s="74">
        <v>2247</v>
      </c>
      <c r="K70" s="74">
        <v>2276</v>
      </c>
      <c r="L70" s="74">
        <v>2225</v>
      </c>
      <c r="M70" s="75">
        <v>2270</v>
      </c>
      <c r="N70" s="73">
        <f t="shared" si="0"/>
        <v>2331.9166666666665</v>
      </c>
    </row>
    <row r="71" spans="1:14" ht="12" customHeight="1">
      <c r="A71" s="72" t="str">
        <f>'Pregnant Women Participating'!A71</f>
        <v>Missouri</v>
      </c>
      <c r="B71" s="73">
        <v>4439</v>
      </c>
      <c r="C71" s="74">
        <v>4338</v>
      </c>
      <c r="D71" s="74">
        <v>4242</v>
      </c>
      <c r="E71" s="74">
        <v>4363</v>
      </c>
      <c r="F71" s="74">
        <v>4214</v>
      </c>
      <c r="G71" s="74">
        <v>4267</v>
      </c>
      <c r="H71" s="74">
        <v>4274</v>
      </c>
      <c r="I71" s="74">
        <v>4265</v>
      </c>
      <c r="J71" s="74">
        <v>4195</v>
      </c>
      <c r="K71" s="74">
        <v>4339</v>
      </c>
      <c r="L71" s="74">
        <v>4444</v>
      </c>
      <c r="M71" s="75">
        <v>4356</v>
      </c>
      <c r="N71" s="73">
        <f t="shared" si="0"/>
        <v>4311.333333333333</v>
      </c>
    </row>
    <row r="72" spans="1:14" ht="12" customHeight="1">
      <c r="A72" s="72" t="str">
        <f>'Pregnant Women Participating'!A72</f>
        <v>Montana</v>
      </c>
      <c r="B72" s="73">
        <v>1125</v>
      </c>
      <c r="C72" s="74">
        <v>1140</v>
      </c>
      <c r="D72" s="74">
        <v>1131</v>
      </c>
      <c r="E72" s="74">
        <v>1148</v>
      </c>
      <c r="F72" s="74">
        <v>1143</v>
      </c>
      <c r="G72" s="74">
        <v>1124</v>
      </c>
      <c r="H72" s="74">
        <v>1121</v>
      </c>
      <c r="I72" s="74">
        <v>1126</v>
      </c>
      <c r="J72" s="74">
        <v>1118</v>
      </c>
      <c r="K72" s="74">
        <v>1126</v>
      </c>
      <c r="L72" s="74">
        <v>1150</v>
      </c>
      <c r="M72" s="75">
        <v>1165</v>
      </c>
      <c r="N72" s="73">
        <f t="shared" si="0"/>
        <v>1134.75</v>
      </c>
    </row>
    <row r="73" spans="1:14" ht="12" customHeight="1">
      <c r="A73" s="72" t="str">
        <f>'Pregnant Women Participating'!A73</f>
        <v>Nebraska</v>
      </c>
      <c r="B73" s="73">
        <v>991</v>
      </c>
      <c r="C73" s="74">
        <v>957</v>
      </c>
      <c r="D73" s="74">
        <v>890</v>
      </c>
      <c r="E73" s="74">
        <v>969</v>
      </c>
      <c r="F73" s="74">
        <v>963</v>
      </c>
      <c r="G73" s="74">
        <v>999</v>
      </c>
      <c r="H73" s="74">
        <v>1015</v>
      </c>
      <c r="I73" s="74">
        <v>998</v>
      </c>
      <c r="J73" s="74">
        <v>1002</v>
      </c>
      <c r="K73" s="74">
        <v>1001</v>
      </c>
      <c r="L73" s="74">
        <v>1003</v>
      </c>
      <c r="M73" s="75">
        <v>975</v>
      </c>
      <c r="N73" s="73">
        <f t="shared" si="0"/>
        <v>980.25</v>
      </c>
    </row>
    <row r="74" spans="1:14" ht="12" customHeight="1">
      <c r="A74" s="72" t="str">
        <f>'Pregnant Women Participating'!A74</f>
        <v>North Dakota</v>
      </c>
      <c r="B74" s="73">
        <v>537</v>
      </c>
      <c r="C74" s="74">
        <v>532</v>
      </c>
      <c r="D74" s="74">
        <v>539</v>
      </c>
      <c r="E74" s="74">
        <v>505</v>
      </c>
      <c r="F74" s="74">
        <v>511</v>
      </c>
      <c r="G74" s="74">
        <v>497</v>
      </c>
      <c r="H74" s="74">
        <v>496</v>
      </c>
      <c r="I74" s="74">
        <v>521</v>
      </c>
      <c r="J74" s="74">
        <v>486</v>
      </c>
      <c r="K74" s="74">
        <v>478</v>
      </c>
      <c r="L74" s="74">
        <v>484</v>
      </c>
      <c r="M74" s="75">
        <v>502</v>
      </c>
      <c r="N74" s="73">
        <f t="shared" si="0"/>
        <v>507.3333333333333</v>
      </c>
    </row>
    <row r="75" spans="1:14" ht="12" customHeight="1">
      <c r="A75" s="72" t="str">
        <f>'Pregnant Women Participating'!A75</f>
        <v>South Dakota</v>
      </c>
      <c r="B75" s="73">
        <v>642</v>
      </c>
      <c r="C75" s="74">
        <v>619</v>
      </c>
      <c r="D75" s="74">
        <v>600</v>
      </c>
      <c r="E75" s="74">
        <v>621</v>
      </c>
      <c r="F75" s="74">
        <v>609</v>
      </c>
      <c r="G75" s="74">
        <v>619</v>
      </c>
      <c r="H75" s="74">
        <v>583</v>
      </c>
      <c r="I75" s="74">
        <v>597</v>
      </c>
      <c r="J75" s="74">
        <v>615</v>
      </c>
      <c r="K75" s="74">
        <v>635</v>
      </c>
      <c r="L75" s="74">
        <v>599</v>
      </c>
      <c r="M75" s="75">
        <v>589</v>
      </c>
      <c r="N75" s="73">
        <f t="shared" si="0"/>
        <v>610.6666666666666</v>
      </c>
    </row>
    <row r="76" spans="1:14" ht="12" customHeight="1">
      <c r="A76" s="72" t="str">
        <f>'Pregnant Women Participating'!A76</f>
        <v>Utah</v>
      </c>
      <c r="B76" s="73">
        <v>4276</v>
      </c>
      <c r="C76" s="74">
        <v>4294</v>
      </c>
      <c r="D76" s="74">
        <v>4262</v>
      </c>
      <c r="E76" s="74">
        <v>4298</v>
      </c>
      <c r="F76" s="74">
        <v>4268</v>
      </c>
      <c r="G76" s="74">
        <v>4258</v>
      </c>
      <c r="H76" s="74">
        <v>4241</v>
      </c>
      <c r="I76" s="74">
        <v>4173</v>
      </c>
      <c r="J76" s="74">
        <v>4105</v>
      </c>
      <c r="K76" s="74">
        <v>4004</v>
      </c>
      <c r="L76" s="74">
        <v>4025</v>
      </c>
      <c r="M76" s="75">
        <v>4068</v>
      </c>
      <c r="N76" s="73">
        <f t="shared" si="0"/>
        <v>4189.333333333333</v>
      </c>
    </row>
    <row r="77" spans="1:14" ht="12" customHeight="1">
      <c r="A77" s="72" t="str">
        <f>'Pregnant Women Participating'!A77</f>
        <v>Wyoming</v>
      </c>
      <c r="B77" s="73">
        <v>579</v>
      </c>
      <c r="C77" s="74">
        <v>535</v>
      </c>
      <c r="D77" s="74">
        <v>545</v>
      </c>
      <c r="E77" s="74">
        <v>559</v>
      </c>
      <c r="F77" s="74">
        <v>561</v>
      </c>
      <c r="G77" s="74">
        <v>571</v>
      </c>
      <c r="H77" s="74">
        <v>578</v>
      </c>
      <c r="I77" s="74">
        <v>603</v>
      </c>
      <c r="J77" s="74">
        <v>592</v>
      </c>
      <c r="K77" s="74">
        <v>589</v>
      </c>
      <c r="L77" s="74">
        <v>582</v>
      </c>
      <c r="M77" s="75">
        <v>600</v>
      </c>
      <c r="N77" s="73">
        <f t="shared" si="0"/>
        <v>574.5</v>
      </c>
    </row>
    <row r="78" spans="1:14" ht="12" customHeight="1">
      <c r="A78" s="72" t="str">
        <f>'Pregnant Women Participating'!A78</f>
        <v>Ute Mountain Ute Tribe, CO</v>
      </c>
      <c r="B78" s="73">
        <v>3</v>
      </c>
      <c r="C78" s="74">
        <v>5</v>
      </c>
      <c r="D78" s="74">
        <v>5</v>
      </c>
      <c r="E78" s="74">
        <v>6</v>
      </c>
      <c r="F78" s="74">
        <v>3</v>
      </c>
      <c r="G78" s="74">
        <v>6</v>
      </c>
      <c r="H78" s="74">
        <v>5</v>
      </c>
      <c r="I78" s="74">
        <v>4</v>
      </c>
      <c r="J78" s="74">
        <v>5</v>
      </c>
      <c r="K78" s="74">
        <v>4</v>
      </c>
      <c r="L78" s="74">
        <v>4</v>
      </c>
      <c r="M78" s="75">
        <v>3</v>
      </c>
      <c r="N78" s="73">
        <f t="shared" si="0"/>
        <v>4.416666666666667</v>
      </c>
    </row>
    <row r="79" spans="1:14" ht="12" customHeight="1">
      <c r="A79" s="72" t="str">
        <f>'Pregnant Women Participating'!A79</f>
        <v>Omaha Sioux, NE</v>
      </c>
      <c r="B79" s="73">
        <v>1</v>
      </c>
      <c r="C79" s="74">
        <v>0</v>
      </c>
      <c r="D79" s="74">
        <v>1</v>
      </c>
      <c r="E79" s="74">
        <v>0</v>
      </c>
      <c r="F79" s="74">
        <v>0</v>
      </c>
      <c r="G79" s="74">
        <v>0</v>
      </c>
      <c r="H79" s="74">
        <v>0</v>
      </c>
      <c r="I79" s="74">
        <v>1</v>
      </c>
      <c r="J79" s="74">
        <v>1</v>
      </c>
      <c r="K79" s="74">
        <v>1</v>
      </c>
      <c r="L79" s="74">
        <v>0</v>
      </c>
      <c r="M79" s="75">
        <v>0</v>
      </c>
      <c r="N79" s="73">
        <f t="shared" si="0"/>
        <v>0.4166666666666667</v>
      </c>
    </row>
    <row r="80" spans="1:14" ht="12" customHeight="1">
      <c r="A80" s="72" t="str">
        <f>'Pregnant Women Participating'!A80</f>
        <v>Santee Sioux, NE</v>
      </c>
      <c r="B80" s="73">
        <v>0</v>
      </c>
      <c r="C80" s="74">
        <v>0</v>
      </c>
      <c r="D80" s="74">
        <v>0</v>
      </c>
      <c r="E80" s="74">
        <v>0</v>
      </c>
      <c r="F80" s="74">
        <v>1</v>
      </c>
      <c r="G80" s="74">
        <v>1</v>
      </c>
      <c r="H80" s="74">
        <v>1</v>
      </c>
      <c r="I80" s="74">
        <v>1</v>
      </c>
      <c r="J80" s="74">
        <v>0</v>
      </c>
      <c r="K80" s="74">
        <v>1</v>
      </c>
      <c r="L80" s="74">
        <v>0</v>
      </c>
      <c r="M80" s="75">
        <v>0</v>
      </c>
      <c r="N80" s="73">
        <f t="shared" si="0"/>
        <v>0.4166666666666667</v>
      </c>
    </row>
    <row r="81" spans="1:14" ht="12" customHeight="1">
      <c r="A81" s="72" t="str">
        <f>'Pregnant Women Participating'!A81</f>
        <v>Winnebago Tribe, NE</v>
      </c>
      <c r="B81" s="73">
        <v>0</v>
      </c>
      <c r="C81" s="74">
        <v>0</v>
      </c>
      <c r="D81" s="74">
        <v>0</v>
      </c>
      <c r="E81" s="74">
        <v>0</v>
      </c>
      <c r="F81" s="74">
        <v>1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2</v>
      </c>
      <c r="M81" s="75">
        <v>1</v>
      </c>
      <c r="N81" s="73">
        <f t="shared" si="0"/>
        <v>0.3333333333333333</v>
      </c>
    </row>
    <row r="82" spans="1:14" ht="12" customHeight="1">
      <c r="A82" s="72" t="str">
        <f>'Pregnant Women Participating'!A82</f>
        <v>Standing Rock Sioux Tribe, ND</v>
      </c>
      <c r="B82" s="73">
        <v>17</v>
      </c>
      <c r="C82" s="74">
        <v>13</v>
      </c>
      <c r="D82" s="74">
        <v>13</v>
      </c>
      <c r="E82" s="74">
        <v>12</v>
      </c>
      <c r="F82" s="74">
        <v>7</v>
      </c>
      <c r="G82" s="74">
        <v>5</v>
      </c>
      <c r="H82" s="74">
        <v>8</v>
      </c>
      <c r="I82" s="74">
        <v>5</v>
      </c>
      <c r="J82" s="74">
        <v>4</v>
      </c>
      <c r="K82" s="74">
        <v>4</v>
      </c>
      <c r="L82" s="74">
        <v>6</v>
      </c>
      <c r="M82" s="75">
        <v>5</v>
      </c>
      <c r="N82" s="73">
        <f t="shared" si="0"/>
        <v>8.25</v>
      </c>
    </row>
    <row r="83" spans="1:14" ht="12" customHeight="1">
      <c r="A83" s="72" t="str">
        <f>'Pregnant Women Participating'!A83</f>
        <v>Three Affiliated Tribes, ND</v>
      </c>
      <c r="B83" s="73">
        <v>2</v>
      </c>
      <c r="C83" s="74">
        <v>1</v>
      </c>
      <c r="D83" s="74">
        <v>1</v>
      </c>
      <c r="E83" s="74">
        <v>1</v>
      </c>
      <c r="F83" s="74">
        <v>1</v>
      </c>
      <c r="G83" s="74">
        <v>2</v>
      </c>
      <c r="H83" s="74">
        <v>2</v>
      </c>
      <c r="I83" s="74">
        <v>2</v>
      </c>
      <c r="J83" s="74">
        <v>2</v>
      </c>
      <c r="K83" s="74">
        <v>2</v>
      </c>
      <c r="L83" s="74">
        <v>1</v>
      </c>
      <c r="M83" s="75">
        <v>3</v>
      </c>
      <c r="N83" s="73">
        <f t="shared" si="0"/>
        <v>1.6666666666666667</v>
      </c>
    </row>
    <row r="84" spans="1:14" ht="12" customHeight="1">
      <c r="A84" s="72" t="str">
        <f>'Pregnant Women Participating'!A84</f>
        <v>Cheyenne River Sioux, SD</v>
      </c>
      <c r="B84" s="73">
        <v>6</v>
      </c>
      <c r="C84" s="74">
        <v>6</v>
      </c>
      <c r="D84" s="74">
        <v>4</v>
      </c>
      <c r="E84" s="74">
        <v>5</v>
      </c>
      <c r="F84" s="74">
        <v>4</v>
      </c>
      <c r="G84" s="74">
        <v>8</v>
      </c>
      <c r="H84" s="74">
        <v>6</v>
      </c>
      <c r="I84" s="74">
        <v>4</v>
      </c>
      <c r="J84" s="74">
        <v>8</v>
      </c>
      <c r="K84" s="74">
        <v>6</v>
      </c>
      <c r="L84" s="74">
        <v>2</v>
      </c>
      <c r="M84" s="75">
        <v>4</v>
      </c>
      <c r="N84" s="73">
        <f t="shared" si="0"/>
        <v>5.25</v>
      </c>
    </row>
    <row r="85" spans="1:14" ht="12" customHeight="1">
      <c r="A85" s="72" t="str">
        <f>'Pregnant Women Participating'!A85</f>
        <v>Rosebud Sioux, SD</v>
      </c>
      <c r="B85" s="73">
        <v>23</v>
      </c>
      <c r="C85" s="74">
        <v>28</v>
      </c>
      <c r="D85" s="74">
        <v>24</v>
      </c>
      <c r="E85" s="74">
        <v>27</v>
      </c>
      <c r="F85" s="74">
        <v>27</v>
      </c>
      <c r="G85" s="74">
        <v>32</v>
      </c>
      <c r="H85" s="74">
        <v>32</v>
      </c>
      <c r="I85" s="74">
        <v>31</v>
      </c>
      <c r="J85" s="74">
        <v>25</v>
      </c>
      <c r="K85" s="74">
        <v>29</v>
      </c>
      <c r="L85" s="74">
        <v>24</v>
      </c>
      <c r="M85" s="75">
        <v>36</v>
      </c>
      <c r="N85" s="73">
        <f t="shared" si="0"/>
        <v>28.166666666666668</v>
      </c>
    </row>
    <row r="86" spans="1:14" ht="12" customHeight="1">
      <c r="A86" s="72" t="str">
        <f>'Pregnant Women Participating'!A86</f>
        <v>Northern Arapahoe, WY</v>
      </c>
      <c r="B86" s="73">
        <v>11</v>
      </c>
      <c r="C86" s="74">
        <v>8</v>
      </c>
      <c r="D86" s="74">
        <v>4</v>
      </c>
      <c r="E86" s="74">
        <v>4</v>
      </c>
      <c r="F86" s="74">
        <v>2</v>
      </c>
      <c r="G86" s="74">
        <v>1</v>
      </c>
      <c r="H86" s="74">
        <v>4</v>
      </c>
      <c r="I86" s="74">
        <v>5</v>
      </c>
      <c r="J86" s="74">
        <v>7</v>
      </c>
      <c r="K86" s="74">
        <v>6</v>
      </c>
      <c r="L86" s="74">
        <v>7</v>
      </c>
      <c r="M86" s="75">
        <v>7</v>
      </c>
      <c r="N86" s="73">
        <f t="shared" si="0"/>
        <v>5.5</v>
      </c>
    </row>
    <row r="87" spans="1:14" ht="12" customHeight="1">
      <c r="A87" s="72" t="str">
        <f>'Pregnant Women Participating'!A87</f>
        <v>Shoshone Tribe, WY</v>
      </c>
      <c r="B87" s="73">
        <v>5</v>
      </c>
      <c r="C87" s="74">
        <v>5</v>
      </c>
      <c r="D87" s="74">
        <v>5</v>
      </c>
      <c r="E87" s="74">
        <v>6</v>
      </c>
      <c r="F87" s="74">
        <v>8</v>
      </c>
      <c r="G87" s="74">
        <v>8</v>
      </c>
      <c r="H87" s="74">
        <v>8</v>
      </c>
      <c r="I87" s="74">
        <v>6</v>
      </c>
      <c r="J87" s="74">
        <v>8</v>
      </c>
      <c r="K87" s="74">
        <v>6</v>
      </c>
      <c r="L87" s="74">
        <v>7</v>
      </c>
      <c r="M87" s="75">
        <v>6</v>
      </c>
      <c r="N87" s="73">
        <f t="shared" si="0"/>
        <v>6.5</v>
      </c>
    </row>
    <row r="88" spans="1:14" s="82" customFormat="1" ht="24.75" customHeight="1">
      <c r="A88" s="77" t="str">
        <f>'Pregnant Women Participating'!A88</f>
        <v>Mountain Plains</v>
      </c>
      <c r="B88" s="78">
        <v>21363</v>
      </c>
      <c r="C88" s="79">
        <v>21133</v>
      </c>
      <c r="D88" s="79">
        <v>20648</v>
      </c>
      <c r="E88" s="79">
        <v>21040</v>
      </c>
      <c r="F88" s="79">
        <v>20743</v>
      </c>
      <c r="G88" s="79">
        <v>20889</v>
      </c>
      <c r="H88" s="79">
        <v>20908</v>
      </c>
      <c r="I88" s="79">
        <v>20862</v>
      </c>
      <c r="J88" s="79">
        <v>20627</v>
      </c>
      <c r="K88" s="79">
        <v>20617</v>
      </c>
      <c r="L88" s="79">
        <v>20795</v>
      </c>
      <c r="M88" s="80">
        <v>20950</v>
      </c>
      <c r="N88" s="78">
        <f t="shared" si="0"/>
        <v>20881.25</v>
      </c>
    </row>
    <row r="89" spans="1:14" ht="12" customHeight="1">
      <c r="A89" s="83" t="str">
        <f>'Pregnant Women Participating'!A89</f>
        <v>Alaska</v>
      </c>
      <c r="B89" s="73">
        <v>1539</v>
      </c>
      <c r="C89" s="74">
        <v>1498</v>
      </c>
      <c r="D89" s="74">
        <v>1478</v>
      </c>
      <c r="E89" s="74">
        <v>1478</v>
      </c>
      <c r="F89" s="74">
        <v>1495</v>
      </c>
      <c r="G89" s="74">
        <v>1557</v>
      </c>
      <c r="H89" s="74">
        <v>1562</v>
      </c>
      <c r="I89" s="74">
        <v>1574</v>
      </c>
      <c r="J89" s="74">
        <v>1556</v>
      </c>
      <c r="K89" s="74">
        <v>1547</v>
      </c>
      <c r="L89" s="74">
        <v>1530</v>
      </c>
      <c r="M89" s="75">
        <v>1520</v>
      </c>
      <c r="N89" s="73">
        <f t="shared" si="0"/>
        <v>1527.8333333333333</v>
      </c>
    </row>
    <row r="90" spans="1:14" ht="12" customHeight="1">
      <c r="A90" s="83" t="str">
        <f>'Pregnant Women Participating'!A90</f>
        <v>American Samoa</v>
      </c>
      <c r="B90" s="73">
        <v>78</v>
      </c>
      <c r="C90" s="74">
        <v>79</v>
      </c>
      <c r="D90" s="74">
        <v>80</v>
      </c>
      <c r="E90" s="74">
        <v>86</v>
      </c>
      <c r="F90" s="74">
        <v>80</v>
      </c>
      <c r="G90" s="74">
        <v>86</v>
      </c>
      <c r="H90" s="74">
        <v>92</v>
      </c>
      <c r="I90" s="74">
        <v>86</v>
      </c>
      <c r="J90" s="74">
        <v>93</v>
      </c>
      <c r="K90" s="74">
        <v>87</v>
      </c>
      <c r="L90" s="74">
        <v>90</v>
      </c>
      <c r="M90" s="75">
        <v>88</v>
      </c>
      <c r="N90" s="73">
        <f t="shared" si="0"/>
        <v>85.41666666666667</v>
      </c>
    </row>
    <row r="91" spans="1:14" ht="12" customHeight="1">
      <c r="A91" s="83" t="str">
        <f>'Pregnant Women Participating'!A91</f>
        <v>Arizona</v>
      </c>
      <c r="B91" s="73">
        <v>5120</v>
      </c>
      <c r="C91" s="74">
        <v>5018</v>
      </c>
      <c r="D91" s="74">
        <v>4913</v>
      </c>
      <c r="E91" s="74">
        <v>4920</v>
      </c>
      <c r="F91" s="74">
        <v>4816</v>
      </c>
      <c r="G91" s="74">
        <v>4748</v>
      </c>
      <c r="H91" s="74">
        <v>4680</v>
      </c>
      <c r="I91" s="74">
        <v>4579</v>
      </c>
      <c r="J91" s="74">
        <v>4457</v>
      </c>
      <c r="K91" s="74">
        <v>4463</v>
      </c>
      <c r="L91" s="74">
        <v>4481</v>
      </c>
      <c r="M91" s="75">
        <v>4470</v>
      </c>
      <c r="N91" s="73">
        <f t="shared" si="0"/>
        <v>4722.083333333333</v>
      </c>
    </row>
    <row r="92" spans="1:14" ht="12" customHeight="1">
      <c r="A92" s="83" t="str">
        <f>'Pregnant Women Participating'!A92</f>
        <v>California</v>
      </c>
      <c r="B92" s="73">
        <v>61484</v>
      </c>
      <c r="C92" s="74">
        <v>60520</v>
      </c>
      <c r="D92" s="74">
        <v>57938</v>
      </c>
      <c r="E92" s="74">
        <v>60477</v>
      </c>
      <c r="F92" s="74">
        <v>59553</v>
      </c>
      <c r="G92" s="74">
        <v>59470</v>
      </c>
      <c r="H92" s="74">
        <v>60194</v>
      </c>
      <c r="I92" s="74">
        <v>59204</v>
      </c>
      <c r="J92" s="74">
        <v>58295</v>
      </c>
      <c r="K92" s="74">
        <v>59194</v>
      </c>
      <c r="L92" s="74">
        <v>60107</v>
      </c>
      <c r="M92" s="75">
        <v>59311</v>
      </c>
      <c r="N92" s="73">
        <f t="shared" si="0"/>
        <v>59645.583333333336</v>
      </c>
    </row>
    <row r="93" spans="1:14" ht="12" customHeight="1">
      <c r="A93" s="83" t="str">
        <f>'Pregnant Women Participating'!A93</f>
        <v>Guam</v>
      </c>
      <c r="B93" s="73">
        <v>341</v>
      </c>
      <c r="C93" s="74">
        <v>318</v>
      </c>
      <c r="D93" s="74">
        <v>306</v>
      </c>
      <c r="E93" s="74">
        <v>291</v>
      </c>
      <c r="F93" s="74">
        <v>294</v>
      </c>
      <c r="G93" s="74">
        <v>282</v>
      </c>
      <c r="H93" s="74">
        <v>281</v>
      </c>
      <c r="I93" s="74">
        <v>260</v>
      </c>
      <c r="J93" s="74">
        <v>268</v>
      </c>
      <c r="K93" s="74">
        <v>277</v>
      </c>
      <c r="L93" s="74">
        <v>267</v>
      </c>
      <c r="M93" s="75">
        <v>248</v>
      </c>
      <c r="N93" s="73">
        <f t="shared" si="0"/>
        <v>286.0833333333333</v>
      </c>
    </row>
    <row r="94" spans="1:14" ht="12" customHeight="1">
      <c r="A94" s="83" t="str">
        <f>'Pregnant Women Participating'!A94</f>
        <v>Hawaii</v>
      </c>
      <c r="B94" s="73">
        <v>1882</v>
      </c>
      <c r="C94" s="74">
        <v>1858</v>
      </c>
      <c r="D94" s="74">
        <v>1771</v>
      </c>
      <c r="E94" s="74">
        <v>1808</v>
      </c>
      <c r="F94" s="74">
        <v>1761</v>
      </c>
      <c r="G94" s="74">
        <v>1785</v>
      </c>
      <c r="H94" s="74">
        <v>1830</v>
      </c>
      <c r="I94" s="74">
        <v>1871</v>
      </c>
      <c r="J94" s="74">
        <v>1823</v>
      </c>
      <c r="K94" s="74">
        <v>1861</v>
      </c>
      <c r="L94" s="74">
        <v>1873</v>
      </c>
      <c r="M94" s="75">
        <v>1813</v>
      </c>
      <c r="N94" s="73">
        <f t="shared" si="0"/>
        <v>1828</v>
      </c>
    </row>
    <row r="95" spans="1:14" ht="12" customHeight="1">
      <c r="A95" s="83" t="str">
        <f>'Pregnant Women Participating'!A95</f>
        <v>Idaho</v>
      </c>
      <c r="B95" s="73">
        <v>3177</v>
      </c>
      <c r="C95" s="74">
        <v>3166</v>
      </c>
      <c r="D95" s="74">
        <v>3130</v>
      </c>
      <c r="E95" s="74">
        <v>3170</v>
      </c>
      <c r="F95" s="74">
        <v>3104</v>
      </c>
      <c r="G95" s="74">
        <v>3127</v>
      </c>
      <c r="H95" s="74">
        <v>3155</v>
      </c>
      <c r="I95" s="74">
        <v>3093</v>
      </c>
      <c r="J95" s="74">
        <v>3090</v>
      </c>
      <c r="K95" s="74">
        <v>3041</v>
      </c>
      <c r="L95" s="74">
        <v>3085</v>
      </c>
      <c r="M95" s="75">
        <v>3066</v>
      </c>
      <c r="N95" s="73">
        <f t="shared" si="0"/>
        <v>3117</v>
      </c>
    </row>
    <row r="96" spans="1:14" ht="12" customHeight="1">
      <c r="A96" s="83" t="str">
        <f>'Pregnant Women Participating'!A96</f>
        <v>Nevada</v>
      </c>
      <c r="B96" s="73">
        <v>1906</v>
      </c>
      <c r="C96" s="74">
        <v>1862</v>
      </c>
      <c r="D96" s="74">
        <v>1922</v>
      </c>
      <c r="E96" s="74">
        <v>1942</v>
      </c>
      <c r="F96" s="74">
        <v>1929</v>
      </c>
      <c r="G96" s="74">
        <v>1956</v>
      </c>
      <c r="H96" s="74">
        <v>1963</v>
      </c>
      <c r="I96" s="74">
        <v>1988</v>
      </c>
      <c r="J96" s="74">
        <v>2013</v>
      </c>
      <c r="K96" s="74">
        <v>2036</v>
      </c>
      <c r="L96" s="74">
        <v>2070</v>
      </c>
      <c r="M96" s="75">
        <v>2111</v>
      </c>
      <c r="N96" s="73">
        <f t="shared" si="0"/>
        <v>1974.8333333333333</v>
      </c>
    </row>
    <row r="97" spans="1:14" ht="12" customHeight="1">
      <c r="A97" s="83" t="str">
        <f>'Pregnant Women Participating'!A97</f>
        <v>Oregon</v>
      </c>
      <c r="B97" s="73">
        <v>6960</v>
      </c>
      <c r="C97" s="74">
        <v>6833</v>
      </c>
      <c r="D97" s="74">
        <v>6779</v>
      </c>
      <c r="E97" s="74">
        <v>6809</v>
      </c>
      <c r="F97" s="74">
        <v>6867</v>
      </c>
      <c r="G97" s="74">
        <v>6888</v>
      </c>
      <c r="H97" s="74">
        <v>6869</v>
      </c>
      <c r="I97" s="74">
        <v>6913</v>
      </c>
      <c r="J97" s="74">
        <v>6895</v>
      </c>
      <c r="K97" s="74">
        <v>6920</v>
      </c>
      <c r="L97" s="74">
        <v>6952</v>
      </c>
      <c r="M97" s="75">
        <v>6926</v>
      </c>
      <c r="N97" s="73">
        <f t="shared" si="0"/>
        <v>6884.25</v>
      </c>
    </row>
    <row r="98" spans="1:14" ht="12" customHeight="1">
      <c r="A98" s="83" t="str">
        <f>'Pregnant Women Participating'!A98</f>
        <v>Washington</v>
      </c>
      <c r="B98" s="73">
        <v>9905</v>
      </c>
      <c r="C98" s="74">
        <v>9793</v>
      </c>
      <c r="D98" s="74">
        <v>9787</v>
      </c>
      <c r="E98" s="74">
        <v>9587</v>
      </c>
      <c r="F98" s="74">
        <v>9496</v>
      </c>
      <c r="G98" s="74">
        <v>9442</v>
      </c>
      <c r="H98" s="74">
        <v>9551</v>
      </c>
      <c r="I98" s="74">
        <v>9631</v>
      </c>
      <c r="J98" s="74">
        <v>9494</v>
      </c>
      <c r="K98" s="74">
        <v>9702</v>
      </c>
      <c r="L98" s="74">
        <v>9637</v>
      </c>
      <c r="M98" s="75">
        <v>9540</v>
      </c>
      <c r="N98" s="73">
        <f t="shared" si="0"/>
        <v>9630.416666666666</v>
      </c>
    </row>
    <row r="99" spans="1:14" ht="12" customHeight="1">
      <c r="A99" s="83" t="str">
        <f>'Pregnant Women Participating'!A99</f>
        <v>Northern Marianas</v>
      </c>
      <c r="B99" s="73">
        <v>61</v>
      </c>
      <c r="C99" s="74">
        <v>60</v>
      </c>
      <c r="D99" s="74">
        <v>57</v>
      </c>
      <c r="E99" s="74">
        <v>65</v>
      </c>
      <c r="F99" s="74">
        <v>68</v>
      </c>
      <c r="G99" s="74">
        <v>72</v>
      </c>
      <c r="H99" s="74">
        <v>66</v>
      </c>
      <c r="I99" s="74">
        <v>79</v>
      </c>
      <c r="J99" s="74">
        <v>67</v>
      </c>
      <c r="K99" s="74">
        <v>66</v>
      </c>
      <c r="L99" s="74">
        <v>62</v>
      </c>
      <c r="M99" s="75">
        <v>65</v>
      </c>
      <c r="N99" s="73">
        <f t="shared" si="0"/>
        <v>65.66666666666667</v>
      </c>
    </row>
    <row r="100" spans="1:14" ht="12" customHeight="1">
      <c r="A100" s="83" t="str">
        <f>'Pregnant Women Participating'!A100</f>
        <v>Inter-Tribal Council, AZ</v>
      </c>
      <c r="B100" s="73">
        <v>350</v>
      </c>
      <c r="C100" s="74">
        <v>345</v>
      </c>
      <c r="D100" s="74">
        <v>311</v>
      </c>
      <c r="E100" s="74">
        <v>316</v>
      </c>
      <c r="F100" s="74">
        <v>300</v>
      </c>
      <c r="G100" s="74">
        <v>311</v>
      </c>
      <c r="H100" s="74">
        <v>307</v>
      </c>
      <c r="I100" s="74">
        <v>300</v>
      </c>
      <c r="J100" s="74">
        <v>316</v>
      </c>
      <c r="K100" s="74">
        <v>311</v>
      </c>
      <c r="L100" s="74">
        <v>297</v>
      </c>
      <c r="M100" s="75">
        <v>287</v>
      </c>
      <c r="N100" s="73">
        <f t="shared" si="0"/>
        <v>312.5833333333333</v>
      </c>
    </row>
    <row r="101" spans="1:14" ht="12" customHeight="1">
      <c r="A101" s="83" t="str">
        <f>'Pregnant Women Participating'!A101</f>
        <v>Navajo Nation, AZ</v>
      </c>
      <c r="B101" s="73">
        <v>488</v>
      </c>
      <c r="C101" s="74">
        <v>486</v>
      </c>
      <c r="D101" s="74">
        <v>496</v>
      </c>
      <c r="E101" s="74">
        <v>478</v>
      </c>
      <c r="F101" s="74">
        <v>473</v>
      </c>
      <c r="G101" s="74">
        <v>478</v>
      </c>
      <c r="H101" s="74">
        <v>472</v>
      </c>
      <c r="I101" s="74">
        <v>477</v>
      </c>
      <c r="J101" s="74">
        <v>466</v>
      </c>
      <c r="K101" s="74">
        <v>489</v>
      </c>
      <c r="L101" s="74">
        <v>472</v>
      </c>
      <c r="M101" s="75">
        <v>443</v>
      </c>
      <c r="N101" s="73">
        <f t="shared" si="0"/>
        <v>476.5</v>
      </c>
    </row>
    <row r="102" spans="1:14" ht="12" customHeight="1">
      <c r="A102" s="83" t="str">
        <f>'Pregnant Women Participating'!A102</f>
        <v>Inter-Tribal Council, NV</v>
      </c>
      <c r="B102" s="73">
        <v>42</v>
      </c>
      <c r="C102" s="74">
        <v>36</v>
      </c>
      <c r="D102" s="74">
        <v>38</v>
      </c>
      <c r="E102" s="74">
        <v>38</v>
      </c>
      <c r="F102" s="74">
        <v>41</v>
      </c>
      <c r="G102" s="74">
        <v>44</v>
      </c>
      <c r="H102" s="74">
        <v>47</v>
      </c>
      <c r="I102" s="74">
        <v>46</v>
      </c>
      <c r="J102" s="74">
        <v>43</v>
      </c>
      <c r="K102" s="74">
        <v>43</v>
      </c>
      <c r="L102" s="74">
        <v>47</v>
      </c>
      <c r="M102" s="75">
        <v>48</v>
      </c>
      <c r="N102" s="73">
        <f t="shared" si="0"/>
        <v>42.75</v>
      </c>
    </row>
    <row r="103" spans="1:14" s="82" customFormat="1" ht="24.75" customHeight="1">
      <c r="A103" s="77" t="str">
        <f>'Pregnant Women Participating'!A103</f>
        <v>Western Region</v>
      </c>
      <c r="B103" s="78">
        <v>93333</v>
      </c>
      <c r="C103" s="79">
        <v>91872</v>
      </c>
      <c r="D103" s="79">
        <v>89006</v>
      </c>
      <c r="E103" s="79">
        <v>91465</v>
      </c>
      <c r="F103" s="79">
        <v>90277</v>
      </c>
      <c r="G103" s="79">
        <v>90246</v>
      </c>
      <c r="H103" s="79">
        <v>91069</v>
      </c>
      <c r="I103" s="79">
        <v>90101</v>
      </c>
      <c r="J103" s="79">
        <v>88876</v>
      </c>
      <c r="K103" s="79">
        <v>90037</v>
      </c>
      <c r="L103" s="79">
        <v>90970</v>
      </c>
      <c r="M103" s="80">
        <v>89936</v>
      </c>
      <c r="N103" s="78">
        <f t="shared" si="0"/>
        <v>90599</v>
      </c>
    </row>
    <row r="104" spans="1:14" s="88" customFormat="1" ht="16.5" customHeight="1" thickBot="1">
      <c r="A104" s="84" t="str">
        <f>'Pregnant Women Participating'!A104</f>
        <v>TOTAL</v>
      </c>
      <c r="B104" s="85">
        <v>258695</v>
      </c>
      <c r="C104" s="86">
        <v>255327</v>
      </c>
      <c r="D104" s="86">
        <v>247713</v>
      </c>
      <c r="E104" s="86">
        <v>253873</v>
      </c>
      <c r="F104" s="86">
        <v>251825</v>
      </c>
      <c r="G104" s="86">
        <v>252162</v>
      </c>
      <c r="H104" s="86">
        <v>253914</v>
      </c>
      <c r="I104" s="86">
        <v>253578</v>
      </c>
      <c r="J104" s="86">
        <v>251078</v>
      </c>
      <c r="K104" s="86">
        <v>253409</v>
      </c>
      <c r="L104" s="86">
        <v>256661</v>
      </c>
      <c r="M104" s="87">
        <v>257111</v>
      </c>
      <c r="N104" s="85">
        <f t="shared" si="0"/>
        <v>253778.83333333334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41183</v>
      </c>
      <c r="C5" s="69">
        <f>DATE(RIGHT(A2,4)-1,11,1)</f>
        <v>41214</v>
      </c>
      <c r="D5" s="69">
        <f>DATE(RIGHT(A2,4)-1,12,1)</f>
        <v>41244</v>
      </c>
      <c r="E5" s="69">
        <f>DATE(RIGHT(A2,4),1,1)</f>
        <v>41275</v>
      </c>
      <c r="F5" s="69">
        <f>DATE(RIGHT(A2,4),2,1)</f>
        <v>41306</v>
      </c>
      <c r="G5" s="69">
        <f>DATE(RIGHT(A2,4),3,1)</f>
        <v>41334</v>
      </c>
      <c r="H5" s="69">
        <f>DATE(RIGHT(A2,4),4,1)</f>
        <v>41365</v>
      </c>
      <c r="I5" s="69">
        <f>DATE(RIGHT(A2,4),5,1)</f>
        <v>41395</v>
      </c>
      <c r="J5" s="69">
        <f>DATE(RIGHT(A2,4),6,1)</f>
        <v>41426</v>
      </c>
      <c r="K5" s="69">
        <f>DATE(RIGHT(A2,4),7,1)</f>
        <v>41456</v>
      </c>
      <c r="L5" s="69">
        <f>DATE(RIGHT(A2,4),8,1)</f>
        <v>41487</v>
      </c>
      <c r="M5" s="69">
        <f>DATE(RIGHT(A2,4),9,1)</f>
        <v>41518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3025</v>
      </c>
      <c r="C6" s="74">
        <v>2977</v>
      </c>
      <c r="D6" s="74">
        <v>2936</v>
      </c>
      <c r="E6" s="74">
        <v>3070</v>
      </c>
      <c r="F6" s="74">
        <v>2881</v>
      </c>
      <c r="G6" s="74">
        <v>2852</v>
      </c>
      <c r="H6" s="74">
        <v>2900</v>
      </c>
      <c r="I6" s="74">
        <v>2904</v>
      </c>
      <c r="J6" s="74">
        <v>2890</v>
      </c>
      <c r="K6" s="74">
        <v>2975</v>
      </c>
      <c r="L6" s="74">
        <v>3005</v>
      </c>
      <c r="M6" s="75">
        <v>3064</v>
      </c>
      <c r="N6" s="73">
        <f aca="true" t="shared" si="0" ref="N6:N104">IF(SUM(B6:M6)&gt;0,AVERAGE(B6:M6),"0")</f>
        <v>2956.5833333333335</v>
      </c>
    </row>
    <row r="7" spans="1:14" s="76" customFormat="1" ht="12" customHeight="1">
      <c r="A7" s="72" t="str">
        <f>'Pregnant Women Participating'!A7</f>
        <v>Maine</v>
      </c>
      <c r="B7" s="73">
        <v>132</v>
      </c>
      <c r="C7" s="74">
        <v>353</v>
      </c>
      <c r="D7" s="74">
        <v>388</v>
      </c>
      <c r="E7" s="74">
        <v>405</v>
      </c>
      <c r="F7" s="74">
        <v>402</v>
      </c>
      <c r="G7" s="74">
        <v>424</v>
      </c>
      <c r="H7" s="74">
        <v>458</v>
      </c>
      <c r="I7" s="74">
        <v>478</v>
      </c>
      <c r="J7" s="74">
        <v>485</v>
      </c>
      <c r="K7" s="74">
        <v>483</v>
      </c>
      <c r="L7" s="74">
        <v>488</v>
      </c>
      <c r="M7" s="75">
        <v>498</v>
      </c>
      <c r="N7" s="73">
        <f t="shared" si="0"/>
        <v>416.1666666666667</v>
      </c>
    </row>
    <row r="8" spans="1:14" s="76" customFormat="1" ht="12" customHeight="1">
      <c r="A8" s="72" t="str">
        <f>'Pregnant Women Participating'!A8</f>
        <v>Massachusetts</v>
      </c>
      <c r="B8" s="73">
        <v>6308</v>
      </c>
      <c r="C8" s="74">
        <v>6390</v>
      </c>
      <c r="D8" s="74">
        <v>6371</v>
      </c>
      <c r="E8" s="74">
        <v>6557</v>
      </c>
      <c r="F8" s="74">
        <v>6403</v>
      </c>
      <c r="G8" s="74">
        <v>6414</v>
      </c>
      <c r="H8" s="74">
        <v>6441</v>
      </c>
      <c r="I8" s="74">
        <v>6403</v>
      </c>
      <c r="J8" s="74">
        <v>6185</v>
      </c>
      <c r="K8" s="74">
        <v>6093</v>
      </c>
      <c r="L8" s="74">
        <v>6148</v>
      </c>
      <c r="M8" s="75">
        <v>6105</v>
      </c>
      <c r="N8" s="73">
        <f t="shared" si="0"/>
        <v>6318.166666666667</v>
      </c>
    </row>
    <row r="9" spans="1:14" s="76" customFormat="1" ht="12" customHeight="1">
      <c r="A9" s="72" t="str">
        <f>'Pregnant Women Participating'!A9</f>
        <v>New Hampshire</v>
      </c>
      <c r="B9" s="73">
        <v>308</v>
      </c>
      <c r="C9" s="74">
        <v>303</v>
      </c>
      <c r="D9" s="74">
        <v>285</v>
      </c>
      <c r="E9" s="74">
        <v>253</v>
      </c>
      <c r="F9" s="74">
        <v>263</v>
      </c>
      <c r="G9" s="74">
        <v>278</v>
      </c>
      <c r="H9" s="74">
        <v>256</v>
      </c>
      <c r="I9" s="74">
        <v>274</v>
      </c>
      <c r="J9" s="74">
        <v>274</v>
      </c>
      <c r="K9" s="74">
        <v>284</v>
      </c>
      <c r="L9" s="74">
        <v>286</v>
      </c>
      <c r="M9" s="75">
        <v>309</v>
      </c>
      <c r="N9" s="73">
        <f t="shared" si="0"/>
        <v>281.0833333333333</v>
      </c>
    </row>
    <row r="10" spans="1:14" s="76" customFormat="1" ht="12" customHeight="1">
      <c r="A10" s="72" t="str">
        <f>'Pregnant Women Participating'!A10</f>
        <v>New York</v>
      </c>
      <c r="B10" s="73">
        <v>40734</v>
      </c>
      <c r="C10" s="74">
        <v>41071</v>
      </c>
      <c r="D10" s="74">
        <v>40395</v>
      </c>
      <c r="E10" s="74">
        <v>41103</v>
      </c>
      <c r="F10" s="74">
        <v>40525</v>
      </c>
      <c r="G10" s="74">
        <v>40303</v>
      </c>
      <c r="H10" s="74">
        <v>40300</v>
      </c>
      <c r="I10" s="74">
        <v>40036</v>
      </c>
      <c r="J10" s="74">
        <v>39422</v>
      </c>
      <c r="K10" s="74">
        <v>39300</v>
      </c>
      <c r="L10" s="74">
        <v>39187</v>
      </c>
      <c r="M10" s="75">
        <v>39300</v>
      </c>
      <c r="N10" s="73">
        <f t="shared" si="0"/>
        <v>40139.666666666664</v>
      </c>
    </row>
    <row r="11" spans="1:14" s="76" customFormat="1" ht="12" customHeight="1">
      <c r="A11" s="72" t="str">
        <f>'Pregnant Women Participating'!A11</f>
        <v>Rhode Island</v>
      </c>
      <c r="B11" s="73">
        <v>623</v>
      </c>
      <c r="C11" s="74">
        <v>618</v>
      </c>
      <c r="D11" s="74">
        <v>614</v>
      </c>
      <c r="E11" s="74">
        <v>629</v>
      </c>
      <c r="F11" s="74">
        <v>602</v>
      </c>
      <c r="G11" s="74">
        <v>619</v>
      </c>
      <c r="H11" s="74">
        <v>606</v>
      </c>
      <c r="I11" s="74">
        <v>606</v>
      </c>
      <c r="J11" s="74">
        <v>644</v>
      </c>
      <c r="K11" s="74">
        <v>663</v>
      </c>
      <c r="L11" s="74">
        <v>644</v>
      </c>
      <c r="M11" s="75">
        <v>663</v>
      </c>
      <c r="N11" s="73">
        <f t="shared" si="0"/>
        <v>627.5833333333334</v>
      </c>
    </row>
    <row r="12" spans="1:14" s="76" customFormat="1" ht="12" customHeight="1">
      <c r="A12" s="72" t="str">
        <f>'Pregnant Women Participating'!A12</f>
        <v>Vermont</v>
      </c>
      <c r="B12" s="73">
        <v>363</v>
      </c>
      <c r="C12" s="74">
        <v>359</v>
      </c>
      <c r="D12" s="74">
        <v>343</v>
      </c>
      <c r="E12" s="74">
        <v>343</v>
      </c>
      <c r="F12" s="74">
        <v>336</v>
      </c>
      <c r="G12" s="74">
        <v>330</v>
      </c>
      <c r="H12" s="74">
        <v>323</v>
      </c>
      <c r="I12" s="74">
        <v>326</v>
      </c>
      <c r="J12" s="74">
        <v>342</v>
      </c>
      <c r="K12" s="74">
        <v>326</v>
      </c>
      <c r="L12" s="74">
        <v>344</v>
      </c>
      <c r="M12" s="75">
        <v>347</v>
      </c>
      <c r="N12" s="73">
        <f t="shared" si="0"/>
        <v>340.1666666666667</v>
      </c>
    </row>
    <row r="13" spans="1:14" s="76" customFormat="1" ht="12" customHeight="1">
      <c r="A13" s="72" t="str">
        <f>'Pregnant Women Participating'!A13</f>
        <v>Indian Township, ME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/>
      <c r="J13" s="74"/>
      <c r="K13" s="74">
        <v>0</v>
      </c>
      <c r="L13" s="74">
        <v>0</v>
      </c>
      <c r="M13" s="75">
        <v>0</v>
      </c>
      <c r="N13" s="73" t="str">
        <f t="shared" si="0"/>
        <v>0</v>
      </c>
    </row>
    <row r="14" spans="1:14" s="76" customFormat="1" ht="12" customHeight="1">
      <c r="A14" s="72" t="str">
        <f>'Pregnant Women Participating'!A14</f>
        <v>Pleasant Point, ME</v>
      </c>
      <c r="B14" s="73">
        <v>0</v>
      </c>
      <c r="C14" s="74">
        <v>1</v>
      </c>
      <c r="D14" s="74">
        <v>1</v>
      </c>
      <c r="E14" s="74">
        <v>1</v>
      </c>
      <c r="F14" s="74">
        <v>1</v>
      </c>
      <c r="G14" s="74">
        <v>1</v>
      </c>
      <c r="H14" s="74">
        <v>0</v>
      </c>
      <c r="I14" s="74">
        <v>0</v>
      </c>
      <c r="J14" s="74">
        <v>1</v>
      </c>
      <c r="K14" s="74">
        <v>1</v>
      </c>
      <c r="L14" s="74">
        <v>2</v>
      </c>
      <c r="M14" s="75">
        <v>1</v>
      </c>
      <c r="N14" s="73">
        <f t="shared" si="0"/>
        <v>0.8333333333333334</v>
      </c>
    </row>
    <row r="15" spans="1:14" s="76" customFormat="1" ht="12" customHeight="1">
      <c r="A15" s="72" t="str">
        <f>'Pregnant Women Participating'!A15</f>
        <v>Seneca Nation, NY</v>
      </c>
      <c r="B15" s="73">
        <v>4</v>
      </c>
      <c r="C15" s="74">
        <v>3</v>
      </c>
      <c r="D15" s="74">
        <v>2</v>
      </c>
      <c r="E15" s="74">
        <v>4</v>
      </c>
      <c r="F15" s="74">
        <v>3</v>
      </c>
      <c r="G15" s="74">
        <v>3</v>
      </c>
      <c r="H15" s="74">
        <v>2</v>
      </c>
      <c r="I15" s="74">
        <v>2</v>
      </c>
      <c r="J15" s="74">
        <v>3</v>
      </c>
      <c r="K15" s="74">
        <v>3</v>
      </c>
      <c r="L15" s="74">
        <v>3</v>
      </c>
      <c r="M15" s="75">
        <v>4</v>
      </c>
      <c r="N15" s="73">
        <f t="shared" si="0"/>
        <v>3</v>
      </c>
    </row>
    <row r="16" spans="1:14" s="81" customFormat="1" ht="24.75" customHeight="1">
      <c r="A16" s="77" t="str">
        <f>'Pregnant Women Participating'!A16</f>
        <v>Northeast Region</v>
      </c>
      <c r="B16" s="78">
        <v>51497</v>
      </c>
      <c r="C16" s="79">
        <v>52075</v>
      </c>
      <c r="D16" s="79">
        <v>51335</v>
      </c>
      <c r="E16" s="79">
        <v>52365</v>
      </c>
      <c r="F16" s="79">
        <v>51416</v>
      </c>
      <c r="G16" s="79">
        <v>51224</v>
      </c>
      <c r="H16" s="79">
        <v>51286</v>
      </c>
      <c r="I16" s="79">
        <v>51029</v>
      </c>
      <c r="J16" s="79">
        <v>50246</v>
      </c>
      <c r="K16" s="79">
        <v>50128</v>
      </c>
      <c r="L16" s="79">
        <v>50107</v>
      </c>
      <c r="M16" s="80">
        <v>50291</v>
      </c>
      <c r="N16" s="78">
        <f t="shared" si="0"/>
        <v>51083.25</v>
      </c>
    </row>
    <row r="17" spans="1:14" ht="12" customHeight="1">
      <c r="A17" s="72" t="str">
        <f>'Pregnant Women Participating'!A17</f>
        <v>Delaware</v>
      </c>
      <c r="B17" s="73">
        <v>391</v>
      </c>
      <c r="C17" s="74">
        <v>376</v>
      </c>
      <c r="D17" s="74">
        <v>378</v>
      </c>
      <c r="E17" s="74">
        <v>389</v>
      </c>
      <c r="F17" s="74">
        <v>384</v>
      </c>
      <c r="G17" s="74">
        <v>412</v>
      </c>
      <c r="H17" s="74">
        <v>464</v>
      </c>
      <c r="I17" s="74">
        <v>475</v>
      </c>
      <c r="J17" s="74">
        <v>528</v>
      </c>
      <c r="K17" s="74">
        <v>563</v>
      </c>
      <c r="L17" s="74">
        <v>583</v>
      </c>
      <c r="M17" s="75">
        <v>582</v>
      </c>
      <c r="N17" s="73">
        <f t="shared" si="0"/>
        <v>460.4166666666667</v>
      </c>
    </row>
    <row r="18" spans="1:14" ht="12" customHeight="1">
      <c r="A18" s="72" t="str">
        <f>'Pregnant Women Participating'!A18</f>
        <v>District of Columbia</v>
      </c>
      <c r="B18" s="73">
        <v>1108</v>
      </c>
      <c r="C18" s="74">
        <v>1148</v>
      </c>
      <c r="D18" s="74">
        <v>1127</v>
      </c>
      <c r="E18" s="74">
        <v>1133</v>
      </c>
      <c r="F18" s="74">
        <v>1145</v>
      </c>
      <c r="G18" s="74">
        <v>1101</v>
      </c>
      <c r="H18" s="74">
        <v>1120</v>
      </c>
      <c r="I18" s="74">
        <v>1112</v>
      </c>
      <c r="J18" s="74">
        <v>1076</v>
      </c>
      <c r="K18" s="74">
        <v>1115</v>
      </c>
      <c r="L18" s="74">
        <v>1127</v>
      </c>
      <c r="M18" s="75">
        <v>1124</v>
      </c>
      <c r="N18" s="73">
        <f t="shared" si="0"/>
        <v>1119.6666666666667</v>
      </c>
    </row>
    <row r="19" spans="1:14" ht="12" customHeight="1">
      <c r="A19" s="72" t="str">
        <f>'Pregnant Women Participating'!A19</f>
        <v>Maryland</v>
      </c>
      <c r="B19" s="73">
        <v>8156</v>
      </c>
      <c r="C19" s="74">
        <v>8220</v>
      </c>
      <c r="D19" s="74">
        <v>8056</v>
      </c>
      <c r="E19" s="74">
        <v>8328</v>
      </c>
      <c r="F19" s="74">
        <v>8164</v>
      </c>
      <c r="G19" s="74">
        <v>8017</v>
      </c>
      <c r="H19" s="74">
        <v>7957</v>
      </c>
      <c r="I19" s="74">
        <v>7892</v>
      </c>
      <c r="J19" s="74">
        <v>7806</v>
      </c>
      <c r="K19" s="74">
        <v>7952</v>
      </c>
      <c r="L19" s="74">
        <v>8064</v>
      </c>
      <c r="M19" s="75">
        <v>7969</v>
      </c>
      <c r="N19" s="73">
        <f t="shared" si="0"/>
        <v>8048.416666666667</v>
      </c>
    </row>
    <row r="20" spans="1:14" ht="12" customHeight="1">
      <c r="A20" s="72" t="str">
        <f>'Pregnant Women Participating'!A20</f>
        <v>New Jersey</v>
      </c>
      <c r="B20" s="73">
        <v>10292</v>
      </c>
      <c r="C20" s="74">
        <v>10367</v>
      </c>
      <c r="D20" s="74">
        <v>10274</v>
      </c>
      <c r="E20" s="74">
        <v>10571</v>
      </c>
      <c r="F20" s="74">
        <v>10330</v>
      </c>
      <c r="G20" s="74">
        <v>10280</v>
      </c>
      <c r="H20" s="74">
        <v>10367</v>
      </c>
      <c r="I20" s="74">
        <v>10313</v>
      </c>
      <c r="J20" s="74">
        <v>10237</v>
      </c>
      <c r="K20" s="74">
        <v>10315</v>
      </c>
      <c r="L20" s="74">
        <v>10225</v>
      </c>
      <c r="M20" s="75">
        <v>10251</v>
      </c>
      <c r="N20" s="73">
        <f t="shared" si="0"/>
        <v>10318.5</v>
      </c>
    </row>
    <row r="21" spans="1:14" ht="12" customHeight="1">
      <c r="A21" s="72" t="str">
        <f>'Pregnant Women Participating'!A21</f>
        <v>Pennsylvania</v>
      </c>
      <c r="B21" s="73">
        <v>2134</v>
      </c>
      <c r="C21" s="74">
        <v>2109</v>
      </c>
      <c r="D21" s="74">
        <v>2150</v>
      </c>
      <c r="E21" s="74">
        <v>2200</v>
      </c>
      <c r="F21" s="74">
        <v>2209</v>
      </c>
      <c r="G21" s="74">
        <v>2217</v>
      </c>
      <c r="H21" s="74">
        <v>2234</v>
      </c>
      <c r="I21" s="74">
        <v>2222</v>
      </c>
      <c r="J21" s="74">
        <v>2179</v>
      </c>
      <c r="K21" s="74">
        <v>2228</v>
      </c>
      <c r="L21" s="74">
        <v>2393</v>
      </c>
      <c r="M21" s="75">
        <v>2512</v>
      </c>
      <c r="N21" s="73">
        <f t="shared" si="0"/>
        <v>2232.25</v>
      </c>
    </row>
    <row r="22" spans="1:14" ht="12" customHeight="1">
      <c r="A22" s="72" t="str">
        <f>'Pregnant Women Participating'!A22</f>
        <v>Puerto Rico</v>
      </c>
      <c r="B22" s="73">
        <v>4646</v>
      </c>
      <c r="C22" s="74">
        <v>4589</v>
      </c>
      <c r="D22" s="74">
        <v>4540</v>
      </c>
      <c r="E22" s="74">
        <v>4402</v>
      </c>
      <c r="F22" s="74">
        <v>4347</v>
      </c>
      <c r="G22" s="74">
        <v>4125</v>
      </c>
      <c r="H22" s="74">
        <v>4075</v>
      </c>
      <c r="I22" s="74">
        <v>4052</v>
      </c>
      <c r="J22" s="74">
        <v>4004</v>
      </c>
      <c r="K22" s="74">
        <v>3683</v>
      </c>
      <c r="L22" s="74">
        <v>3770</v>
      </c>
      <c r="M22" s="75">
        <v>3818</v>
      </c>
      <c r="N22" s="73">
        <f t="shared" si="0"/>
        <v>4170.916666666667</v>
      </c>
    </row>
    <row r="23" spans="1:14" ht="12" customHeight="1">
      <c r="A23" s="72" t="str">
        <f>'Pregnant Women Participating'!A23</f>
        <v>Virginia</v>
      </c>
      <c r="B23" s="73">
        <v>5113</v>
      </c>
      <c r="C23" s="74">
        <v>5210</v>
      </c>
      <c r="D23" s="74">
        <v>5152</v>
      </c>
      <c r="E23" s="74">
        <v>5239</v>
      </c>
      <c r="F23" s="74">
        <v>5158</v>
      </c>
      <c r="G23" s="74">
        <v>5025</v>
      </c>
      <c r="H23" s="74">
        <v>5000</v>
      </c>
      <c r="I23" s="74">
        <v>5080</v>
      </c>
      <c r="J23" s="74">
        <v>5065</v>
      </c>
      <c r="K23" s="74">
        <v>5123</v>
      </c>
      <c r="L23" s="74">
        <v>5217</v>
      </c>
      <c r="M23" s="75">
        <v>5214</v>
      </c>
      <c r="N23" s="73">
        <f t="shared" si="0"/>
        <v>5133</v>
      </c>
    </row>
    <row r="24" spans="1:14" ht="12" customHeight="1">
      <c r="A24" s="72" t="str">
        <f>'Pregnant Women Participating'!A24</f>
        <v>Virgin Islands</v>
      </c>
      <c r="B24" s="73">
        <v>620</v>
      </c>
      <c r="C24" s="74">
        <v>628</v>
      </c>
      <c r="D24" s="74">
        <v>604</v>
      </c>
      <c r="E24" s="74">
        <v>612</v>
      </c>
      <c r="F24" s="74">
        <v>631</v>
      </c>
      <c r="G24" s="74">
        <v>612</v>
      </c>
      <c r="H24" s="74">
        <v>601</v>
      </c>
      <c r="I24" s="74">
        <v>605</v>
      </c>
      <c r="J24" s="74">
        <v>590</v>
      </c>
      <c r="K24" s="74">
        <v>599</v>
      </c>
      <c r="L24" s="74">
        <v>603</v>
      </c>
      <c r="M24" s="75">
        <v>614</v>
      </c>
      <c r="N24" s="73">
        <f t="shared" si="0"/>
        <v>609.9166666666666</v>
      </c>
    </row>
    <row r="25" spans="1:14" ht="12" customHeight="1">
      <c r="A25" s="72" t="str">
        <f>'Pregnant Women Participating'!A25</f>
        <v>West Virginia</v>
      </c>
      <c r="B25" s="73">
        <v>485</v>
      </c>
      <c r="C25" s="74">
        <v>496</v>
      </c>
      <c r="D25" s="74">
        <v>458</v>
      </c>
      <c r="E25" s="74">
        <v>475</v>
      </c>
      <c r="F25" s="74">
        <v>460</v>
      </c>
      <c r="G25" s="74">
        <v>485</v>
      </c>
      <c r="H25" s="74">
        <v>493</v>
      </c>
      <c r="I25" s="74">
        <v>491</v>
      </c>
      <c r="J25" s="74">
        <v>458</v>
      </c>
      <c r="K25" s="74">
        <v>470</v>
      </c>
      <c r="L25" s="74">
        <v>499</v>
      </c>
      <c r="M25" s="75">
        <v>472</v>
      </c>
      <c r="N25" s="73">
        <f t="shared" si="0"/>
        <v>478.5</v>
      </c>
    </row>
    <row r="26" spans="1:14" s="82" customFormat="1" ht="24.75" customHeight="1">
      <c r="A26" s="77" t="str">
        <f>'Pregnant Women Participating'!A26</f>
        <v>Mid-Atlantic Region</v>
      </c>
      <c r="B26" s="78">
        <v>32945</v>
      </c>
      <c r="C26" s="79">
        <v>33143</v>
      </c>
      <c r="D26" s="79">
        <v>32739</v>
      </c>
      <c r="E26" s="79">
        <v>33349</v>
      </c>
      <c r="F26" s="79">
        <v>32828</v>
      </c>
      <c r="G26" s="79">
        <v>32274</v>
      </c>
      <c r="H26" s="79">
        <v>32311</v>
      </c>
      <c r="I26" s="79">
        <v>32242</v>
      </c>
      <c r="J26" s="79">
        <v>31943</v>
      </c>
      <c r="K26" s="79">
        <v>32048</v>
      </c>
      <c r="L26" s="79">
        <v>32481</v>
      </c>
      <c r="M26" s="80">
        <v>32556</v>
      </c>
      <c r="N26" s="78">
        <f t="shared" si="0"/>
        <v>32571.583333333332</v>
      </c>
    </row>
    <row r="27" spans="1:14" ht="12" customHeight="1">
      <c r="A27" s="72" t="str">
        <f>'Pregnant Women Participating'!A27</f>
        <v>Alabama</v>
      </c>
      <c r="B27" s="73">
        <v>3663</v>
      </c>
      <c r="C27" s="74">
        <v>3632</v>
      </c>
      <c r="D27" s="74">
        <v>3635</v>
      </c>
      <c r="E27" s="74">
        <v>3757</v>
      </c>
      <c r="F27" s="74">
        <v>3650</v>
      </c>
      <c r="G27" s="74">
        <v>3641</v>
      </c>
      <c r="H27" s="74">
        <v>3605</v>
      </c>
      <c r="I27" s="74">
        <v>3658</v>
      </c>
      <c r="J27" s="74">
        <v>3606</v>
      </c>
      <c r="K27" s="74">
        <v>3691</v>
      </c>
      <c r="L27" s="74">
        <v>3739</v>
      </c>
      <c r="M27" s="75">
        <v>3770</v>
      </c>
      <c r="N27" s="73">
        <f t="shared" si="0"/>
        <v>3670.5833333333335</v>
      </c>
    </row>
    <row r="28" spans="1:14" ht="12" customHeight="1">
      <c r="A28" s="72" t="str">
        <f>'Pregnant Women Participating'!A28</f>
        <v>Florida</v>
      </c>
      <c r="B28" s="73">
        <v>22124</v>
      </c>
      <c r="C28" s="74">
        <v>21846</v>
      </c>
      <c r="D28" s="74">
        <v>21337</v>
      </c>
      <c r="E28" s="74">
        <v>21936</v>
      </c>
      <c r="F28" s="74">
        <v>21713</v>
      </c>
      <c r="G28" s="74">
        <v>21386</v>
      </c>
      <c r="H28" s="74">
        <v>21284</v>
      </c>
      <c r="I28" s="74">
        <v>21223</v>
      </c>
      <c r="J28" s="74">
        <v>21007</v>
      </c>
      <c r="K28" s="74">
        <v>21589</v>
      </c>
      <c r="L28" s="74">
        <v>22111</v>
      </c>
      <c r="M28" s="75">
        <v>22247</v>
      </c>
      <c r="N28" s="73">
        <f t="shared" si="0"/>
        <v>21650.25</v>
      </c>
    </row>
    <row r="29" spans="1:14" ht="12" customHeight="1">
      <c r="A29" s="72" t="str">
        <f>'Pregnant Women Participating'!A29</f>
        <v>Georgia</v>
      </c>
      <c r="B29" s="73">
        <v>11635</v>
      </c>
      <c r="C29" s="74">
        <v>10804</v>
      </c>
      <c r="D29" s="74">
        <v>9968</v>
      </c>
      <c r="E29" s="74">
        <v>10020</v>
      </c>
      <c r="F29" s="74">
        <v>9656</v>
      </c>
      <c r="G29" s="74">
        <v>9430</v>
      </c>
      <c r="H29" s="74">
        <v>9575</v>
      </c>
      <c r="I29" s="74">
        <v>9633</v>
      </c>
      <c r="J29" s="74">
        <v>9599</v>
      </c>
      <c r="K29" s="74">
        <v>9941</v>
      </c>
      <c r="L29" s="74">
        <v>10254</v>
      </c>
      <c r="M29" s="75">
        <v>10389</v>
      </c>
      <c r="N29" s="73">
        <f t="shared" si="0"/>
        <v>10075.333333333334</v>
      </c>
    </row>
    <row r="30" spans="1:14" ht="12" customHeight="1">
      <c r="A30" s="72" t="str">
        <f>'Pregnant Women Participating'!A30</f>
        <v>Kentucky</v>
      </c>
      <c r="B30" s="73">
        <v>3624</v>
      </c>
      <c r="C30" s="74">
        <v>3579</v>
      </c>
      <c r="D30" s="74">
        <v>3509</v>
      </c>
      <c r="E30" s="74">
        <v>3690</v>
      </c>
      <c r="F30" s="74">
        <v>3713</v>
      </c>
      <c r="G30" s="74">
        <v>3876</v>
      </c>
      <c r="H30" s="74">
        <v>3888</v>
      </c>
      <c r="I30" s="74">
        <v>3870</v>
      </c>
      <c r="J30" s="74">
        <v>3881</v>
      </c>
      <c r="K30" s="74">
        <v>3903</v>
      </c>
      <c r="L30" s="74">
        <v>4044</v>
      </c>
      <c r="M30" s="75">
        <v>3982</v>
      </c>
      <c r="N30" s="73">
        <f t="shared" si="0"/>
        <v>3796.5833333333335</v>
      </c>
    </row>
    <row r="31" spans="1:14" ht="12" customHeight="1">
      <c r="A31" s="72" t="str">
        <f>'Pregnant Women Participating'!A31</f>
        <v>Mississippi</v>
      </c>
      <c r="B31" s="73">
        <v>1553</v>
      </c>
      <c r="C31" s="74">
        <v>1470</v>
      </c>
      <c r="D31" s="74">
        <v>1297</v>
      </c>
      <c r="E31" s="74">
        <v>1452</v>
      </c>
      <c r="F31" s="74">
        <v>1325</v>
      </c>
      <c r="G31" s="74">
        <v>1324</v>
      </c>
      <c r="H31" s="74">
        <v>1389</v>
      </c>
      <c r="I31" s="74">
        <v>1208</v>
      </c>
      <c r="J31" s="74">
        <v>1125</v>
      </c>
      <c r="K31" s="74">
        <v>1297</v>
      </c>
      <c r="L31" s="74">
        <v>1187</v>
      </c>
      <c r="M31" s="75">
        <v>1279</v>
      </c>
      <c r="N31" s="73">
        <f t="shared" si="0"/>
        <v>1325.5</v>
      </c>
    </row>
    <row r="32" spans="1:14" ht="12" customHeight="1">
      <c r="A32" s="72" t="str">
        <f>'Pregnant Women Participating'!A32</f>
        <v>North Carolina</v>
      </c>
      <c r="B32" s="73">
        <v>9748</v>
      </c>
      <c r="C32" s="74">
        <v>9983</v>
      </c>
      <c r="D32" s="74">
        <v>9759</v>
      </c>
      <c r="E32" s="74">
        <v>9805</v>
      </c>
      <c r="F32" s="74">
        <v>9968</v>
      </c>
      <c r="G32" s="74">
        <v>9916</v>
      </c>
      <c r="H32" s="74">
        <v>9747</v>
      </c>
      <c r="I32" s="74">
        <v>10160</v>
      </c>
      <c r="J32" s="74">
        <v>10210</v>
      </c>
      <c r="K32" s="74">
        <v>10263</v>
      </c>
      <c r="L32" s="74">
        <v>10850</v>
      </c>
      <c r="M32" s="75">
        <v>11242</v>
      </c>
      <c r="N32" s="73">
        <f t="shared" si="0"/>
        <v>10137.583333333334</v>
      </c>
    </row>
    <row r="33" spans="1:14" ht="12" customHeight="1">
      <c r="A33" s="72" t="str">
        <f>'Pregnant Women Participating'!A33</f>
        <v>South Carolina</v>
      </c>
      <c r="B33" s="73">
        <v>3637</v>
      </c>
      <c r="C33" s="74">
        <v>3927</v>
      </c>
      <c r="D33" s="74">
        <v>3861</v>
      </c>
      <c r="E33" s="74">
        <v>3990</v>
      </c>
      <c r="F33" s="74">
        <v>3947</v>
      </c>
      <c r="G33" s="74">
        <v>3979</v>
      </c>
      <c r="H33" s="74">
        <v>4038</v>
      </c>
      <c r="I33" s="74">
        <v>4086</v>
      </c>
      <c r="J33" s="74">
        <v>3997</v>
      </c>
      <c r="K33" s="74">
        <v>4050</v>
      </c>
      <c r="L33" s="74">
        <v>4065</v>
      </c>
      <c r="M33" s="75">
        <v>4132</v>
      </c>
      <c r="N33" s="73">
        <f t="shared" si="0"/>
        <v>3975.75</v>
      </c>
    </row>
    <row r="34" spans="1:14" ht="12" customHeight="1">
      <c r="A34" s="72" t="str">
        <f>'Pregnant Women Participating'!A34</f>
        <v>Tennessee</v>
      </c>
      <c r="B34" s="73">
        <v>4580</v>
      </c>
      <c r="C34" s="74">
        <v>4590</v>
      </c>
      <c r="D34" s="74">
        <v>4450</v>
      </c>
      <c r="E34" s="74">
        <v>4526</v>
      </c>
      <c r="F34" s="74">
        <v>4459</v>
      </c>
      <c r="G34" s="74">
        <v>4427</v>
      </c>
      <c r="H34" s="74">
        <v>4338</v>
      </c>
      <c r="I34" s="74">
        <v>4334</v>
      </c>
      <c r="J34" s="74">
        <v>4345</v>
      </c>
      <c r="K34" s="74">
        <v>4335</v>
      </c>
      <c r="L34" s="74">
        <v>4424</v>
      </c>
      <c r="M34" s="75">
        <v>4523</v>
      </c>
      <c r="N34" s="73">
        <f t="shared" si="0"/>
        <v>4444.25</v>
      </c>
    </row>
    <row r="35" spans="1:14" ht="12" customHeight="1">
      <c r="A35" s="72" t="str">
        <f>'Pregnant Women Participating'!A35</f>
        <v>Choctaw Indians, MS</v>
      </c>
      <c r="B35" s="73">
        <v>8</v>
      </c>
      <c r="C35" s="74">
        <v>4</v>
      </c>
      <c r="D35" s="74">
        <v>6</v>
      </c>
      <c r="E35" s="74">
        <v>12</v>
      </c>
      <c r="F35" s="74">
        <v>8</v>
      </c>
      <c r="G35" s="74">
        <v>5</v>
      </c>
      <c r="H35" s="74">
        <v>9</v>
      </c>
      <c r="I35" s="74">
        <v>9</v>
      </c>
      <c r="J35" s="74">
        <v>4</v>
      </c>
      <c r="K35" s="74">
        <v>4</v>
      </c>
      <c r="L35" s="74">
        <v>9</v>
      </c>
      <c r="M35" s="75">
        <v>13</v>
      </c>
      <c r="N35" s="73">
        <f t="shared" si="0"/>
        <v>7.583333333333333</v>
      </c>
    </row>
    <row r="36" spans="1:14" ht="12" customHeight="1">
      <c r="A36" s="72" t="str">
        <f>'Pregnant Women Participating'!A36</f>
        <v>Eastern Cherokee, NC</v>
      </c>
      <c r="B36" s="73">
        <v>21</v>
      </c>
      <c r="C36" s="74">
        <v>20</v>
      </c>
      <c r="D36" s="74">
        <v>22</v>
      </c>
      <c r="E36" s="74">
        <v>21</v>
      </c>
      <c r="F36" s="74">
        <v>17</v>
      </c>
      <c r="G36" s="74">
        <v>21</v>
      </c>
      <c r="H36" s="74">
        <v>20</v>
      </c>
      <c r="I36" s="74">
        <v>16</v>
      </c>
      <c r="J36" s="74">
        <v>16</v>
      </c>
      <c r="K36" s="74">
        <v>13</v>
      </c>
      <c r="L36" s="74">
        <v>16</v>
      </c>
      <c r="M36" s="75">
        <v>18</v>
      </c>
      <c r="N36" s="73">
        <f t="shared" si="0"/>
        <v>18.416666666666668</v>
      </c>
    </row>
    <row r="37" spans="1:14" s="82" customFormat="1" ht="24.75" customHeight="1">
      <c r="A37" s="77" t="str">
        <f>'Pregnant Women Participating'!A37</f>
        <v>Southeast Region</v>
      </c>
      <c r="B37" s="78">
        <v>60593</v>
      </c>
      <c r="C37" s="79">
        <v>59855</v>
      </c>
      <c r="D37" s="79">
        <v>57844</v>
      </c>
      <c r="E37" s="79">
        <v>59209</v>
      </c>
      <c r="F37" s="79">
        <v>58456</v>
      </c>
      <c r="G37" s="79">
        <v>58005</v>
      </c>
      <c r="H37" s="79">
        <v>57893</v>
      </c>
      <c r="I37" s="79">
        <v>58197</v>
      </c>
      <c r="J37" s="79">
        <v>57790</v>
      </c>
      <c r="K37" s="79">
        <v>59086</v>
      </c>
      <c r="L37" s="79">
        <v>60699</v>
      </c>
      <c r="M37" s="80">
        <v>61595</v>
      </c>
      <c r="N37" s="78">
        <f t="shared" si="0"/>
        <v>59101.833333333336</v>
      </c>
    </row>
    <row r="38" spans="1:14" ht="12" customHeight="1">
      <c r="A38" s="72" t="str">
        <f>'Pregnant Women Participating'!A38</f>
        <v>Illinois</v>
      </c>
      <c r="B38" s="73">
        <v>12887</v>
      </c>
      <c r="C38" s="74">
        <v>12823</v>
      </c>
      <c r="D38" s="74">
        <v>12637</v>
      </c>
      <c r="E38" s="74">
        <v>12563</v>
      </c>
      <c r="F38" s="74">
        <v>12078</v>
      </c>
      <c r="G38" s="74">
        <v>11850</v>
      </c>
      <c r="H38" s="74">
        <v>11634</v>
      </c>
      <c r="I38" s="74">
        <v>11499</v>
      </c>
      <c r="J38" s="74">
        <v>11461</v>
      </c>
      <c r="K38" s="74">
        <v>11534</v>
      </c>
      <c r="L38" s="74">
        <v>11599</v>
      </c>
      <c r="M38" s="75">
        <v>11695</v>
      </c>
      <c r="N38" s="73">
        <f t="shared" si="0"/>
        <v>12021.666666666666</v>
      </c>
    </row>
    <row r="39" spans="1:14" ht="12" customHeight="1">
      <c r="A39" s="72" t="str">
        <f>'Pregnant Women Participating'!A39</f>
        <v>Indiana</v>
      </c>
      <c r="B39" s="73">
        <v>3623</v>
      </c>
      <c r="C39" s="74">
        <v>3587</v>
      </c>
      <c r="D39" s="74">
        <v>3497</v>
      </c>
      <c r="E39" s="74">
        <v>3666</v>
      </c>
      <c r="F39" s="74">
        <v>3495</v>
      </c>
      <c r="G39" s="74">
        <v>3470</v>
      </c>
      <c r="H39" s="74">
        <v>3441</v>
      </c>
      <c r="I39" s="74">
        <v>3485</v>
      </c>
      <c r="J39" s="74">
        <v>3503</v>
      </c>
      <c r="K39" s="74">
        <v>3692</v>
      </c>
      <c r="L39" s="74">
        <v>3722</v>
      </c>
      <c r="M39" s="75">
        <v>3621</v>
      </c>
      <c r="N39" s="73">
        <f t="shared" si="0"/>
        <v>3566.8333333333335</v>
      </c>
    </row>
    <row r="40" spans="1:14" ht="12" customHeight="1">
      <c r="A40" s="72" t="str">
        <f>'Pregnant Women Participating'!A40</f>
        <v>Michigan</v>
      </c>
      <c r="B40" s="73">
        <v>5773</v>
      </c>
      <c r="C40" s="74">
        <v>5648</v>
      </c>
      <c r="D40" s="74">
        <v>5654</v>
      </c>
      <c r="E40" s="74">
        <v>5778</v>
      </c>
      <c r="F40" s="74">
        <v>5595</v>
      </c>
      <c r="G40" s="74">
        <v>5658</v>
      </c>
      <c r="H40" s="74">
        <v>5787</v>
      </c>
      <c r="I40" s="74">
        <v>5747</v>
      </c>
      <c r="J40" s="74">
        <v>5853</v>
      </c>
      <c r="K40" s="74">
        <v>5953</v>
      </c>
      <c r="L40" s="74">
        <v>5999</v>
      </c>
      <c r="M40" s="75">
        <v>6094</v>
      </c>
      <c r="N40" s="73">
        <f t="shared" si="0"/>
        <v>5794.916666666667</v>
      </c>
    </row>
    <row r="41" spans="1:14" ht="12" customHeight="1">
      <c r="A41" s="72" t="str">
        <f>'Pregnant Women Participating'!A41</f>
        <v>Minnesota</v>
      </c>
      <c r="B41" s="73">
        <v>5453</v>
      </c>
      <c r="C41" s="74">
        <v>5595</v>
      </c>
      <c r="D41" s="74">
        <v>5654</v>
      </c>
      <c r="E41" s="74">
        <v>5870</v>
      </c>
      <c r="F41" s="74">
        <v>5637</v>
      </c>
      <c r="G41" s="74">
        <v>5545</v>
      </c>
      <c r="H41" s="74">
        <v>5553</v>
      </c>
      <c r="I41" s="74">
        <v>5548</v>
      </c>
      <c r="J41" s="74">
        <v>5520</v>
      </c>
      <c r="K41" s="74">
        <v>5543</v>
      </c>
      <c r="L41" s="74">
        <v>5566</v>
      </c>
      <c r="M41" s="75">
        <v>5540</v>
      </c>
      <c r="N41" s="73">
        <f t="shared" si="0"/>
        <v>5585.333333333333</v>
      </c>
    </row>
    <row r="42" spans="1:14" ht="12" customHeight="1">
      <c r="A42" s="72" t="str">
        <f>'Pregnant Women Participating'!A42</f>
        <v>Ohio</v>
      </c>
      <c r="B42" s="73">
        <v>2167</v>
      </c>
      <c r="C42" s="74">
        <v>2122</v>
      </c>
      <c r="D42" s="74">
        <v>2046</v>
      </c>
      <c r="E42" s="74">
        <v>2105</v>
      </c>
      <c r="F42" s="74">
        <v>2062</v>
      </c>
      <c r="G42" s="74">
        <v>2041</v>
      </c>
      <c r="H42" s="74">
        <v>2233</v>
      </c>
      <c r="I42" s="74">
        <v>2378</v>
      </c>
      <c r="J42" s="74">
        <v>2408</v>
      </c>
      <c r="K42" s="74">
        <v>2485</v>
      </c>
      <c r="L42" s="74">
        <v>2206</v>
      </c>
      <c r="M42" s="75">
        <v>2171</v>
      </c>
      <c r="N42" s="73">
        <f t="shared" si="0"/>
        <v>2202</v>
      </c>
    </row>
    <row r="43" spans="1:14" ht="12" customHeight="1">
      <c r="A43" s="72" t="str">
        <f>'Pregnant Women Participating'!A43</f>
        <v>Wisconsin</v>
      </c>
      <c r="B43" s="73">
        <v>2462</v>
      </c>
      <c r="C43" s="74">
        <v>2446</v>
      </c>
      <c r="D43" s="74">
        <v>2405</v>
      </c>
      <c r="E43" s="74">
        <v>2532</v>
      </c>
      <c r="F43" s="74">
        <v>2451</v>
      </c>
      <c r="G43" s="74">
        <v>2438</v>
      </c>
      <c r="H43" s="74">
        <v>2459</v>
      </c>
      <c r="I43" s="74">
        <v>2510</v>
      </c>
      <c r="J43" s="74">
        <v>2417</v>
      </c>
      <c r="K43" s="74">
        <v>2497</v>
      </c>
      <c r="L43" s="74">
        <v>2517</v>
      </c>
      <c r="M43" s="75">
        <v>2496</v>
      </c>
      <c r="N43" s="73">
        <f t="shared" si="0"/>
        <v>2469.1666666666665</v>
      </c>
    </row>
    <row r="44" spans="1:14" s="82" customFormat="1" ht="24.75" customHeight="1">
      <c r="A44" s="77" t="str">
        <f>'Pregnant Women Participating'!A44</f>
        <v>Midwest Region</v>
      </c>
      <c r="B44" s="78">
        <v>32365</v>
      </c>
      <c r="C44" s="79">
        <v>32221</v>
      </c>
      <c r="D44" s="79">
        <v>31893</v>
      </c>
      <c r="E44" s="79">
        <v>32514</v>
      </c>
      <c r="F44" s="79">
        <v>31318</v>
      </c>
      <c r="G44" s="79">
        <v>31002</v>
      </c>
      <c r="H44" s="79">
        <v>31107</v>
      </c>
      <c r="I44" s="79">
        <v>31167</v>
      </c>
      <c r="J44" s="79">
        <v>31162</v>
      </c>
      <c r="K44" s="79">
        <v>31704</v>
      </c>
      <c r="L44" s="79">
        <v>31609</v>
      </c>
      <c r="M44" s="80">
        <v>31617</v>
      </c>
      <c r="N44" s="78">
        <f t="shared" si="0"/>
        <v>31639.916666666668</v>
      </c>
    </row>
    <row r="45" spans="1:14" ht="12" customHeight="1">
      <c r="A45" s="72" t="str">
        <f>'Pregnant Women Participating'!A45</f>
        <v>Arkansas</v>
      </c>
      <c r="B45" s="73">
        <v>993</v>
      </c>
      <c r="C45" s="74">
        <v>1023</v>
      </c>
      <c r="D45" s="74">
        <v>1004</v>
      </c>
      <c r="E45" s="74">
        <v>1029</v>
      </c>
      <c r="F45" s="74">
        <v>1063</v>
      </c>
      <c r="G45" s="74">
        <v>1092</v>
      </c>
      <c r="H45" s="74">
        <v>1078</v>
      </c>
      <c r="I45" s="74">
        <v>1115</v>
      </c>
      <c r="J45" s="74">
        <v>1082</v>
      </c>
      <c r="K45" s="74">
        <v>1074</v>
      </c>
      <c r="L45" s="74">
        <v>1063</v>
      </c>
      <c r="M45" s="75">
        <v>1077</v>
      </c>
      <c r="N45" s="73">
        <f t="shared" si="0"/>
        <v>1057.75</v>
      </c>
    </row>
    <row r="46" spans="1:14" ht="12" customHeight="1">
      <c r="A46" s="72" t="str">
        <f>'Pregnant Women Participating'!A46</f>
        <v>Louisiana</v>
      </c>
      <c r="B46" s="73">
        <v>1883</v>
      </c>
      <c r="C46" s="74">
        <v>2117</v>
      </c>
      <c r="D46" s="74">
        <v>2120</v>
      </c>
      <c r="E46" s="74">
        <v>2064</v>
      </c>
      <c r="F46" s="74">
        <v>2133</v>
      </c>
      <c r="G46" s="74">
        <v>2076</v>
      </c>
      <c r="H46" s="74">
        <v>2012</v>
      </c>
      <c r="I46" s="74">
        <v>1997</v>
      </c>
      <c r="J46" s="74">
        <v>2073</v>
      </c>
      <c r="K46" s="74">
        <v>2069</v>
      </c>
      <c r="L46" s="74">
        <v>2167</v>
      </c>
      <c r="M46" s="75">
        <v>2260</v>
      </c>
      <c r="N46" s="73">
        <f t="shared" si="0"/>
        <v>2080.9166666666665</v>
      </c>
    </row>
    <row r="47" spans="1:14" ht="12" customHeight="1">
      <c r="A47" s="72" t="str">
        <f>'Pregnant Women Participating'!A47</f>
        <v>New Mexico</v>
      </c>
      <c r="B47" s="73">
        <v>1134</v>
      </c>
      <c r="C47" s="74">
        <v>1194</v>
      </c>
      <c r="D47" s="74">
        <v>1129</v>
      </c>
      <c r="E47" s="74">
        <v>1184</v>
      </c>
      <c r="F47" s="74">
        <v>1075</v>
      </c>
      <c r="G47" s="74">
        <v>1087</v>
      </c>
      <c r="H47" s="74">
        <v>1056</v>
      </c>
      <c r="I47" s="74">
        <v>1029</v>
      </c>
      <c r="J47" s="74">
        <v>1065</v>
      </c>
      <c r="K47" s="74">
        <v>1087</v>
      </c>
      <c r="L47" s="74">
        <v>1071</v>
      </c>
      <c r="M47" s="75">
        <v>1060</v>
      </c>
      <c r="N47" s="73">
        <f t="shared" si="0"/>
        <v>1097.5833333333333</v>
      </c>
    </row>
    <row r="48" spans="1:14" ht="12" customHeight="1">
      <c r="A48" s="72" t="str">
        <f>'Pregnant Women Participating'!A48</f>
        <v>Oklahoma</v>
      </c>
      <c r="B48" s="73">
        <v>1699</v>
      </c>
      <c r="C48" s="74">
        <v>1675</v>
      </c>
      <c r="D48" s="74">
        <v>1645</v>
      </c>
      <c r="E48" s="74">
        <v>1639</v>
      </c>
      <c r="F48" s="74">
        <v>1587</v>
      </c>
      <c r="G48" s="74">
        <v>1571</v>
      </c>
      <c r="H48" s="74">
        <v>1582</v>
      </c>
      <c r="I48" s="74">
        <v>1559</v>
      </c>
      <c r="J48" s="74">
        <v>1546</v>
      </c>
      <c r="K48" s="74">
        <v>1547</v>
      </c>
      <c r="L48" s="74">
        <v>1548</v>
      </c>
      <c r="M48" s="75">
        <v>1545</v>
      </c>
      <c r="N48" s="73">
        <f t="shared" si="0"/>
        <v>1595.25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77143</v>
      </c>
      <c r="C50" s="74">
        <v>78545</v>
      </c>
      <c r="D50" s="74">
        <v>79899</v>
      </c>
      <c r="E50" s="74">
        <v>80440</v>
      </c>
      <c r="F50" s="74">
        <v>80897</v>
      </c>
      <c r="G50" s="74">
        <v>81817</v>
      </c>
      <c r="H50" s="74">
        <v>81515</v>
      </c>
      <c r="I50" s="74">
        <v>81824</v>
      </c>
      <c r="J50" s="74">
        <v>81686</v>
      </c>
      <c r="K50" s="74">
        <v>81218</v>
      </c>
      <c r="L50" s="74">
        <v>80438</v>
      </c>
      <c r="M50" s="75">
        <v>80350</v>
      </c>
      <c r="N50" s="73">
        <f t="shared" si="0"/>
        <v>80481</v>
      </c>
    </row>
    <row r="51" spans="1:14" ht="12" customHeight="1">
      <c r="A51" s="72" t="str">
        <f>'Pregnant Women Participating'!A51</f>
        <v>Acoma, Canoncito &amp; Laguna, NM</v>
      </c>
      <c r="B51" s="73">
        <v>24</v>
      </c>
      <c r="C51" s="74">
        <v>24</v>
      </c>
      <c r="D51" s="74">
        <v>18</v>
      </c>
      <c r="E51" s="74">
        <v>21</v>
      </c>
      <c r="F51" s="74">
        <v>22</v>
      </c>
      <c r="G51" s="74">
        <v>22</v>
      </c>
      <c r="H51" s="74">
        <v>23</v>
      </c>
      <c r="I51" s="74">
        <v>22</v>
      </c>
      <c r="J51" s="74">
        <v>18</v>
      </c>
      <c r="K51" s="74">
        <v>21</v>
      </c>
      <c r="L51" s="74">
        <v>22</v>
      </c>
      <c r="M51" s="75">
        <v>21</v>
      </c>
      <c r="N51" s="73">
        <f t="shared" si="0"/>
        <v>21.5</v>
      </c>
    </row>
    <row r="52" spans="1:14" ht="12" customHeight="1">
      <c r="A52" s="72" t="str">
        <f>'Pregnant Women Participating'!A52</f>
        <v>Eight Northern Pueblos, NM</v>
      </c>
      <c r="B52" s="73">
        <v>7</v>
      </c>
      <c r="C52" s="74">
        <v>3</v>
      </c>
      <c r="D52" s="74">
        <v>5</v>
      </c>
      <c r="E52" s="74">
        <v>4</v>
      </c>
      <c r="F52" s="74">
        <v>5</v>
      </c>
      <c r="G52" s="74">
        <v>6</v>
      </c>
      <c r="H52" s="74">
        <v>5</v>
      </c>
      <c r="I52" s="74">
        <v>5</v>
      </c>
      <c r="J52" s="74">
        <v>3</v>
      </c>
      <c r="K52" s="74">
        <v>3</v>
      </c>
      <c r="L52" s="74">
        <v>3</v>
      </c>
      <c r="M52" s="75">
        <v>5</v>
      </c>
      <c r="N52" s="73">
        <f t="shared" si="0"/>
        <v>4.5</v>
      </c>
    </row>
    <row r="53" spans="1:14" ht="12" customHeight="1">
      <c r="A53" s="72" t="str">
        <f>'Pregnant Women Participating'!A53</f>
        <v>Five Sandoval Pueblos, NM</v>
      </c>
      <c r="B53" s="73">
        <v>11</v>
      </c>
      <c r="C53" s="74">
        <v>8</v>
      </c>
      <c r="D53" s="74">
        <v>8</v>
      </c>
      <c r="E53" s="74">
        <v>11</v>
      </c>
      <c r="F53" s="74">
        <v>11</v>
      </c>
      <c r="G53" s="74">
        <v>10</v>
      </c>
      <c r="H53" s="74">
        <v>11</v>
      </c>
      <c r="I53" s="74">
        <v>9</v>
      </c>
      <c r="J53" s="74">
        <v>11</v>
      </c>
      <c r="K53" s="74">
        <v>8</v>
      </c>
      <c r="L53" s="74">
        <v>8</v>
      </c>
      <c r="M53" s="75">
        <v>7</v>
      </c>
      <c r="N53" s="73">
        <f t="shared" si="0"/>
        <v>9.416666666666666</v>
      </c>
    </row>
    <row r="54" spans="1:14" ht="12" customHeight="1">
      <c r="A54" s="72" t="str">
        <f>'Pregnant Women Participating'!A54</f>
        <v>Isleta Pueblo, NM</v>
      </c>
      <c r="B54" s="73">
        <v>13</v>
      </c>
      <c r="C54" s="74">
        <v>17</v>
      </c>
      <c r="D54" s="74">
        <v>27</v>
      </c>
      <c r="E54" s="74">
        <v>33</v>
      </c>
      <c r="F54" s="74">
        <v>34</v>
      </c>
      <c r="G54" s="74">
        <v>27</v>
      </c>
      <c r="H54" s="74">
        <v>33</v>
      </c>
      <c r="I54" s="74">
        <v>33</v>
      </c>
      <c r="J54" s="74">
        <v>43</v>
      </c>
      <c r="K54" s="74">
        <v>45</v>
      </c>
      <c r="L54" s="74">
        <v>45</v>
      </c>
      <c r="M54" s="75">
        <v>46</v>
      </c>
      <c r="N54" s="73">
        <f t="shared" si="0"/>
        <v>33</v>
      </c>
    </row>
    <row r="55" spans="1:14" ht="12" customHeight="1">
      <c r="A55" s="72" t="str">
        <f>'Pregnant Women Participating'!A55</f>
        <v>San Felipe Pueblo, NM</v>
      </c>
      <c r="B55" s="73">
        <v>9</v>
      </c>
      <c r="C55" s="74">
        <v>7</v>
      </c>
      <c r="D55" s="74">
        <v>8</v>
      </c>
      <c r="E55" s="74">
        <v>8</v>
      </c>
      <c r="F55" s="74">
        <v>7</v>
      </c>
      <c r="G55" s="74">
        <v>9</v>
      </c>
      <c r="H55" s="74">
        <v>6</v>
      </c>
      <c r="I55" s="74">
        <v>4</v>
      </c>
      <c r="J55" s="74">
        <v>3</v>
      </c>
      <c r="K55" s="74">
        <v>4</v>
      </c>
      <c r="L55" s="74">
        <v>4</v>
      </c>
      <c r="M55" s="75">
        <v>4</v>
      </c>
      <c r="N55" s="73">
        <f t="shared" si="0"/>
        <v>6.083333333333333</v>
      </c>
    </row>
    <row r="56" spans="1:14" ht="12" customHeight="1">
      <c r="A56" s="72" t="str">
        <f>'Pregnant Women Participating'!A56</f>
        <v>Santo Domingo Tribe, NM</v>
      </c>
      <c r="B56" s="73">
        <v>4</v>
      </c>
      <c r="C56" s="74">
        <v>1</v>
      </c>
      <c r="D56" s="74">
        <v>6</v>
      </c>
      <c r="E56" s="74">
        <v>7</v>
      </c>
      <c r="F56" s="74">
        <v>7</v>
      </c>
      <c r="G56" s="74">
        <v>7</v>
      </c>
      <c r="H56" s="74">
        <v>8</v>
      </c>
      <c r="I56" s="74">
        <v>12</v>
      </c>
      <c r="J56" s="74">
        <v>7</v>
      </c>
      <c r="K56" s="74">
        <v>10</v>
      </c>
      <c r="L56" s="74">
        <v>11</v>
      </c>
      <c r="M56" s="75">
        <v>4</v>
      </c>
      <c r="N56" s="73">
        <f t="shared" si="0"/>
        <v>7</v>
      </c>
    </row>
    <row r="57" spans="1:14" ht="12" customHeight="1">
      <c r="A57" s="72" t="str">
        <f>'Pregnant Women Participating'!A57</f>
        <v>Zuni Pueblo, NM</v>
      </c>
      <c r="B57" s="73">
        <v>31</v>
      </c>
      <c r="C57" s="74">
        <v>19</v>
      </c>
      <c r="D57" s="74">
        <v>19</v>
      </c>
      <c r="E57" s="74">
        <v>21</v>
      </c>
      <c r="F57" s="74">
        <v>29</v>
      </c>
      <c r="G57" s="74">
        <v>24</v>
      </c>
      <c r="H57" s="74">
        <v>24</v>
      </c>
      <c r="I57" s="74">
        <v>21</v>
      </c>
      <c r="J57" s="74">
        <v>20</v>
      </c>
      <c r="K57" s="74">
        <v>15</v>
      </c>
      <c r="L57" s="74">
        <v>15</v>
      </c>
      <c r="M57" s="75">
        <v>16</v>
      </c>
      <c r="N57" s="73">
        <f t="shared" si="0"/>
        <v>21.166666666666668</v>
      </c>
    </row>
    <row r="58" spans="1:14" ht="12" customHeight="1">
      <c r="A58" s="72" t="str">
        <f>'Pregnant Women Participating'!A58</f>
        <v>Cherokee Nation, OK</v>
      </c>
      <c r="B58" s="73">
        <v>68</v>
      </c>
      <c r="C58" s="74">
        <v>82</v>
      </c>
      <c r="D58" s="74">
        <v>71</v>
      </c>
      <c r="E58" s="74">
        <v>63</v>
      </c>
      <c r="F58" s="74">
        <v>62</v>
      </c>
      <c r="G58" s="74">
        <v>60</v>
      </c>
      <c r="H58" s="74">
        <v>54</v>
      </c>
      <c r="I58" s="74">
        <v>69</v>
      </c>
      <c r="J58" s="74">
        <v>65</v>
      </c>
      <c r="K58" s="74">
        <v>77</v>
      </c>
      <c r="L58" s="74">
        <v>79</v>
      </c>
      <c r="M58" s="75">
        <v>88</v>
      </c>
      <c r="N58" s="73">
        <f t="shared" si="0"/>
        <v>69.83333333333333</v>
      </c>
    </row>
    <row r="59" spans="1:14" ht="12" customHeight="1">
      <c r="A59" s="72" t="str">
        <f>'Pregnant Women Participating'!A59</f>
        <v>Chickasaw Nation, OK</v>
      </c>
      <c r="B59" s="73">
        <v>38</v>
      </c>
      <c r="C59" s="74">
        <v>43</v>
      </c>
      <c r="D59" s="74">
        <v>54</v>
      </c>
      <c r="E59" s="74">
        <v>56</v>
      </c>
      <c r="F59" s="74">
        <v>49</v>
      </c>
      <c r="G59" s="74">
        <v>49</v>
      </c>
      <c r="H59" s="74">
        <v>48</v>
      </c>
      <c r="I59" s="74">
        <v>45</v>
      </c>
      <c r="J59" s="74">
        <v>44</v>
      </c>
      <c r="K59" s="74">
        <v>52</v>
      </c>
      <c r="L59" s="74">
        <v>58</v>
      </c>
      <c r="M59" s="75">
        <v>52</v>
      </c>
      <c r="N59" s="73">
        <f t="shared" si="0"/>
        <v>49</v>
      </c>
    </row>
    <row r="60" spans="1:14" ht="12" customHeight="1">
      <c r="A60" s="72" t="str">
        <f>'Pregnant Women Participating'!A60</f>
        <v>Choctaw Nation, OK</v>
      </c>
      <c r="B60" s="73">
        <v>44</v>
      </c>
      <c r="C60" s="74">
        <v>44</v>
      </c>
      <c r="D60" s="74">
        <v>53</v>
      </c>
      <c r="E60" s="74">
        <v>50</v>
      </c>
      <c r="F60" s="74">
        <v>53</v>
      </c>
      <c r="G60" s="74">
        <v>47</v>
      </c>
      <c r="H60" s="74">
        <v>46</v>
      </c>
      <c r="I60" s="74">
        <v>30</v>
      </c>
      <c r="J60" s="74">
        <v>32</v>
      </c>
      <c r="K60" s="74">
        <v>33</v>
      </c>
      <c r="L60" s="74">
        <v>37</v>
      </c>
      <c r="M60" s="75">
        <v>43</v>
      </c>
      <c r="N60" s="73">
        <f t="shared" si="0"/>
        <v>42.666666666666664</v>
      </c>
    </row>
    <row r="61" spans="1:14" ht="12" customHeight="1">
      <c r="A61" s="72" t="str">
        <f>'Pregnant Women Participating'!A61</f>
        <v>Citizen Potawatomi Nation, OK</v>
      </c>
      <c r="B61" s="73">
        <v>13</v>
      </c>
      <c r="C61" s="74">
        <v>5</v>
      </c>
      <c r="D61" s="74">
        <v>6</v>
      </c>
      <c r="E61" s="74">
        <v>13</v>
      </c>
      <c r="F61" s="74">
        <v>11</v>
      </c>
      <c r="G61" s="74">
        <v>9</v>
      </c>
      <c r="H61" s="74">
        <v>11</v>
      </c>
      <c r="I61" s="74">
        <v>14</v>
      </c>
      <c r="J61" s="74">
        <v>10</v>
      </c>
      <c r="K61" s="74">
        <v>6</v>
      </c>
      <c r="L61" s="74">
        <v>7</v>
      </c>
      <c r="M61" s="75">
        <v>12</v>
      </c>
      <c r="N61" s="73">
        <f t="shared" si="0"/>
        <v>9.75</v>
      </c>
    </row>
    <row r="62" spans="1:14" ht="12" customHeight="1">
      <c r="A62" s="72" t="str">
        <f>'Pregnant Women Participating'!A62</f>
        <v>Inter-Tribal Council, OK</v>
      </c>
      <c r="B62" s="73">
        <v>10</v>
      </c>
      <c r="C62" s="74">
        <v>14</v>
      </c>
      <c r="D62" s="74">
        <v>15</v>
      </c>
      <c r="E62" s="74">
        <v>16</v>
      </c>
      <c r="F62" s="74">
        <v>17</v>
      </c>
      <c r="G62" s="74">
        <v>14</v>
      </c>
      <c r="H62" s="74">
        <v>12</v>
      </c>
      <c r="I62" s="74">
        <v>11</v>
      </c>
      <c r="J62" s="74">
        <v>17</v>
      </c>
      <c r="K62" s="74">
        <v>20</v>
      </c>
      <c r="L62" s="74">
        <v>22</v>
      </c>
      <c r="M62" s="75">
        <v>23</v>
      </c>
      <c r="N62" s="73">
        <f t="shared" si="0"/>
        <v>15.916666666666666</v>
      </c>
    </row>
    <row r="63" spans="1:14" ht="12" customHeight="1">
      <c r="A63" s="72" t="str">
        <f>'Pregnant Women Participating'!A63</f>
        <v>Muscogee Creek Nation, OK</v>
      </c>
      <c r="B63" s="73">
        <v>15</v>
      </c>
      <c r="C63" s="74">
        <v>16</v>
      </c>
      <c r="D63" s="74">
        <v>12</v>
      </c>
      <c r="E63" s="74">
        <v>13</v>
      </c>
      <c r="F63" s="74">
        <v>13</v>
      </c>
      <c r="G63" s="74">
        <v>10</v>
      </c>
      <c r="H63" s="74">
        <v>11</v>
      </c>
      <c r="I63" s="74">
        <v>13</v>
      </c>
      <c r="J63" s="74">
        <v>11</v>
      </c>
      <c r="K63" s="74">
        <v>16</v>
      </c>
      <c r="L63" s="74">
        <v>17</v>
      </c>
      <c r="M63" s="75">
        <v>17</v>
      </c>
      <c r="N63" s="73">
        <f t="shared" si="0"/>
        <v>13.666666666666666</v>
      </c>
    </row>
    <row r="64" spans="1:14" ht="12" customHeight="1">
      <c r="A64" s="72" t="str">
        <f>'Pregnant Women Participating'!A64</f>
        <v>Osage Tribal Council, OK</v>
      </c>
      <c r="B64" s="73">
        <v>42</v>
      </c>
      <c r="C64" s="74">
        <v>37</v>
      </c>
      <c r="D64" s="74">
        <v>37</v>
      </c>
      <c r="E64" s="74">
        <v>47</v>
      </c>
      <c r="F64" s="74">
        <v>50</v>
      </c>
      <c r="G64" s="74">
        <v>48</v>
      </c>
      <c r="H64" s="74">
        <v>32</v>
      </c>
      <c r="I64" s="74">
        <v>27</v>
      </c>
      <c r="J64" s="74">
        <v>39</v>
      </c>
      <c r="K64" s="74">
        <v>36</v>
      </c>
      <c r="L64" s="74">
        <v>38</v>
      </c>
      <c r="M64" s="75">
        <v>35</v>
      </c>
      <c r="N64" s="73">
        <f t="shared" si="0"/>
        <v>39</v>
      </c>
    </row>
    <row r="65" spans="1:14" ht="12" customHeight="1">
      <c r="A65" s="72" t="str">
        <f>'Pregnant Women Participating'!A65</f>
        <v>Otoe-Missouria Tribe, OK</v>
      </c>
      <c r="B65" s="73">
        <v>3</v>
      </c>
      <c r="C65" s="74">
        <v>7</v>
      </c>
      <c r="D65" s="74">
        <v>9</v>
      </c>
      <c r="E65" s="74">
        <v>8</v>
      </c>
      <c r="F65" s="74">
        <v>11</v>
      </c>
      <c r="G65" s="74">
        <v>9</v>
      </c>
      <c r="H65" s="74">
        <v>8</v>
      </c>
      <c r="I65" s="74">
        <v>8</v>
      </c>
      <c r="J65" s="74">
        <v>7</v>
      </c>
      <c r="K65" s="74">
        <v>5</v>
      </c>
      <c r="L65" s="74">
        <v>7</v>
      </c>
      <c r="M65" s="75">
        <v>4</v>
      </c>
      <c r="N65" s="73">
        <f t="shared" si="0"/>
        <v>7.166666666666667</v>
      </c>
    </row>
    <row r="66" spans="1:14" ht="12" customHeight="1">
      <c r="A66" s="72" t="str">
        <f>'Pregnant Women Participating'!A66</f>
        <v>Wichita, Caddo &amp; Delaware (WCD), OK</v>
      </c>
      <c r="B66" s="73">
        <v>80</v>
      </c>
      <c r="C66" s="74">
        <v>81</v>
      </c>
      <c r="D66" s="74">
        <v>78</v>
      </c>
      <c r="E66" s="74">
        <v>87</v>
      </c>
      <c r="F66" s="74">
        <v>85</v>
      </c>
      <c r="G66" s="74">
        <v>90</v>
      </c>
      <c r="H66" s="74">
        <v>84</v>
      </c>
      <c r="I66" s="74">
        <v>69</v>
      </c>
      <c r="J66" s="74">
        <v>63</v>
      </c>
      <c r="K66" s="74">
        <v>61</v>
      </c>
      <c r="L66" s="74">
        <v>57</v>
      </c>
      <c r="M66" s="75">
        <v>59</v>
      </c>
      <c r="N66" s="73">
        <f t="shared" si="0"/>
        <v>74.5</v>
      </c>
    </row>
    <row r="67" spans="1:14" s="82" customFormat="1" ht="24.75" customHeight="1">
      <c r="A67" s="77" t="str">
        <f>'Pregnant Women Participating'!A67</f>
        <v>Southwest Region</v>
      </c>
      <c r="B67" s="78">
        <v>83264</v>
      </c>
      <c r="C67" s="79">
        <v>84962</v>
      </c>
      <c r="D67" s="79">
        <v>86223</v>
      </c>
      <c r="E67" s="79">
        <v>86814</v>
      </c>
      <c r="F67" s="79">
        <v>87221</v>
      </c>
      <c r="G67" s="79">
        <v>88084</v>
      </c>
      <c r="H67" s="79">
        <v>87659</v>
      </c>
      <c r="I67" s="79">
        <v>87916</v>
      </c>
      <c r="J67" s="79">
        <v>87845</v>
      </c>
      <c r="K67" s="79">
        <v>87407</v>
      </c>
      <c r="L67" s="79">
        <v>86717</v>
      </c>
      <c r="M67" s="80">
        <v>86728</v>
      </c>
      <c r="N67" s="78">
        <f t="shared" si="0"/>
        <v>86736.66666666667</v>
      </c>
    </row>
    <row r="68" spans="1:14" ht="12" customHeight="1">
      <c r="A68" s="72" t="str">
        <f>'Pregnant Women Participating'!A68</f>
        <v>Colorado</v>
      </c>
      <c r="B68" s="73">
        <v>2367</v>
      </c>
      <c r="C68" s="74">
        <v>2374</v>
      </c>
      <c r="D68" s="74">
        <v>2396</v>
      </c>
      <c r="E68" s="74">
        <v>2362</v>
      </c>
      <c r="F68" s="74">
        <v>2325</v>
      </c>
      <c r="G68" s="74">
        <v>2355</v>
      </c>
      <c r="H68" s="74">
        <v>2262</v>
      </c>
      <c r="I68" s="74">
        <v>2252</v>
      </c>
      <c r="J68" s="74">
        <v>2246</v>
      </c>
      <c r="K68" s="74">
        <v>2266</v>
      </c>
      <c r="L68" s="74">
        <v>2292</v>
      </c>
      <c r="M68" s="75">
        <v>2250</v>
      </c>
      <c r="N68" s="73">
        <f t="shared" si="0"/>
        <v>2312.25</v>
      </c>
    </row>
    <row r="69" spans="1:14" ht="12" customHeight="1">
      <c r="A69" s="72" t="str">
        <f>'Pregnant Women Participating'!A69</f>
        <v>Iowa</v>
      </c>
      <c r="B69" s="73">
        <v>1907</v>
      </c>
      <c r="C69" s="74">
        <v>1878</v>
      </c>
      <c r="D69" s="74">
        <v>1798</v>
      </c>
      <c r="E69" s="74">
        <v>1932</v>
      </c>
      <c r="F69" s="74">
        <v>1784</v>
      </c>
      <c r="G69" s="74">
        <v>1825</v>
      </c>
      <c r="H69" s="74">
        <v>1787</v>
      </c>
      <c r="I69" s="74">
        <v>1859</v>
      </c>
      <c r="J69" s="74">
        <v>1817</v>
      </c>
      <c r="K69" s="74">
        <v>2008</v>
      </c>
      <c r="L69" s="74">
        <v>1962</v>
      </c>
      <c r="M69" s="75">
        <v>1912</v>
      </c>
      <c r="N69" s="73">
        <f t="shared" si="0"/>
        <v>1872.4166666666667</v>
      </c>
    </row>
    <row r="70" spans="1:14" ht="12" customHeight="1">
      <c r="A70" s="72" t="str">
        <f>'Pregnant Women Participating'!A70</f>
        <v>Kansas</v>
      </c>
      <c r="B70" s="73">
        <v>2094</v>
      </c>
      <c r="C70" s="74">
        <v>1974</v>
      </c>
      <c r="D70" s="74">
        <v>2005</v>
      </c>
      <c r="E70" s="74">
        <v>2025</v>
      </c>
      <c r="F70" s="74">
        <v>1806</v>
      </c>
      <c r="G70" s="74">
        <v>1851</v>
      </c>
      <c r="H70" s="74">
        <v>1826</v>
      </c>
      <c r="I70" s="74">
        <v>1848</v>
      </c>
      <c r="J70" s="74">
        <v>1782</v>
      </c>
      <c r="K70" s="74">
        <v>1869</v>
      </c>
      <c r="L70" s="74">
        <v>1864</v>
      </c>
      <c r="M70" s="75">
        <v>1838</v>
      </c>
      <c r="N70" s="73">
        <f t="shared" si="0"/>
        <v>1898.5</v>
      </c>
    </row>
    <row r="71" spans="1:14" ht="12" customHeight="1">
      <c r="A71" s="72" t="str">
        <f>'Pregnant Women Participating'!A71</f>
        <v>Missouri</v>
      </c>
      <c r="B71" s="73">
        <v>2852</v>
      </c>
      <c r="C71" s="74">
        <v>2877</v>
      </c>
      <c r="D71" s="74">
        <v>2936</v>
      </c>
      <c r="E71" s="74">
        <v>3100</v>
      </c>
      <c r="F71" s="74">
        <v>2853</v>
      </c>
      <c r="G71" s="74">
        <v>2885</v>
      </c>
      <c r="H71" s="74">
        <v>2898</v>
      </c>
      <c r="I71" s="74">
        <v>2919</v>
      </c>
      <c r="J71" s="74">
        <v>2855</v>
      </c>
      <c r="K71" s="74">
        <v>2871</v>
      </c>
      <c r="L71" s="74">
        <v>2936</v>
      </c>
      <c r="M71" s="75">
        <v>2905</v>
      </c>
      <c r="N71" s="73">
        <f t="shared" si="0"/>
        <v>2907.25</v>
      </c>
    </row>
    <row r="72" spans="1:14" ht="12" customHeight="1">
      <c r="A72" s="72" t="str">
        <f>'Pregnant Women Participating'!A72</f>
        <v>Montana</v>
      </c>
      <c r="B72" s="73">
        <v>401</v>
      </c>
      <c r="C72" s="74">
        <v>425</v>
      </c>
      <c r="D72" s="74">
        <v>413</v>
      </c>
      <c r="E72" s="74">
        <v>453</v>
      </c>
      <c r="F72" s="74">
        <v>409</v>
      </c>
      <c r="G72" s="74">
        <v>416</v>
      </c>
      <c r="H72" s="74">
        <v>427</v>
      </c>
      <c r="I72" s="74">
        <v>418</v>
      </c>
      <c r="J72" s="74">
        <v>413</v>
      </c>
      <c r="K72" s="74">
        <v>412</v>
      </c>
      <c r="L72" s="74">
        <v>452</v>
      </c>
      <c r="M72" s="75">
        <v>449</v>
      </c>
      <c r="N72" s="73">
        <f t="shared" si="0"/>
        <v>424</v>
      </c>
    </row>
    <row r="73" spans="1:14" ht="12" customHeight="1">
      <c r="A73" s="72" t="str">
        <f>'Pregnant Women Participating'!A73</f>
        <v>Nebraska</v>
      </c>
      <c r="B73" s="73">
        <v>1501</v>
      </c>
      <c r="C73" s="74">
        <v>1516</v>
      </c>
      <c r="D73" s="74">
        <v>1451</v>
      </c>
      <c r="E73" s="74">
        <v>1585</v>
      </c>
      <c r="F73" s="74">
        <v>1513</v>
      </c>
      <c r="G73" s="74">
        <v>1524</v>
      </c>
      <c r="H73" s="74">
        <v>1576</v>
      </c>
      <c r="I73" s="74">
        <v>1613</v>
      </c>
      <c r="J73" s="74">
        <v>1623</v>
      </c>
      <c r="K73" s="74">
        <v>1675</v>
      </c>
      <c r="L73" s="74">
        <v>1699</v>
      </c>
      <c r="M73" s="75">
        <v>1684</v>
      </c>
      <c r="N73" s="73">
        <f t="shared" si="0"/>
        <v>1580</v>
      </c>
    </row>
    <row r="74" spans="1:14" ht="12" customHeight="1">
      <c r="A74" s="72" t="str">
        <f>'Pregnant Women Participating'!A74</f>
        <v>North Dakota</v>
      </c>
      <c r="B74" s="73">
        <v>393</v>
      </c>
      <c r="C74" s="74">
        <v>362</v>
      </c>
      <c r="D74" s="74">
        <v>340</v>
      </c>
      <c r="E74" s="74">
        <v>386</v>
      </c>
      <c r="F74" s="74">
        <v>357</v>
      </c>
      <c r="G74" s="74">
        <v>330</v>
      </c>
      <c r="H74" s="74">
        <v>369</v>
      </c>
      <c r="I74" s="74">
        <v>364</v>
      </c>
      <c r="J74" s="74">
        <v>373</v>
      </c>
      <c r="K74" s="74">
        <v>402</v>
      </c>
      <c r="L74" s="74">
        <v>397</v>
      </c>
      <c r="M74" s="75">
        <v>423</v>
      </c>
      <c r="N74" s="73">
        <f t="shared" si="0"/>
        <v>374.6666666666667</v>
      </c>
    </row>
    <row r="75" spans="1:14" ht="12" customHeight="1">
      <c r="A75" s="72" t="str">
        <f>'Pregnant Women Participating'!A75</f>
        <v>South Dakota</v>
      </c>
      <c r="B75" s="73">
        <v>440</v>
      </c>
      <c r="C75" s="74">
        <v>443</v>
      </c>
      <c r="D75" s="74">
        <v>390</v>
      </c>
      <c r="E75" s="74">
        <v>440</v>
      </c>
      <c r="F75" s="74">
        <v>435</v>
      </c>
      <c r="G75" s="74">
        <v>404</v>
      </c>
      <c r="H75" s="74">
        <v>383</v>
      </c>
      <c r="I75" s="74">
        <v>387</v>
      </c>
      <c r="J75" s="74">
        <v>376</v>
      </c>
      <c r="K75" s="74">
        <v>411</v>
      </c>
      <c r="L75" s="74">
        <v>422</v>
      </c>
      <c r="M75" s="75">
        <v>358</v>
      </c>
      <c r="N75" s="73">
        <f t="shared" si="0"/>
        <v>407.4166666666667</v>
      </c>
    </row>
    <row r="76" spans="1:14" ht="12" customHeight="1">
      <c r="A76" s="72" t="str">
        <f>'Pregnant Women Participating'!A76</f>
        <v>Utah</v>
      </c>
      <c r="B76" s="73">
        <v>1985</v>
      </c>
      <c r="C76" s="74">
        <v>2031</v>
      </c>
      <c r="D76" s="74">
        <v>1986</v>
      </c>
      <c r="E76" s="74">
        <v>1937</v>
      </c>
      <c r="F76" s="74">
        <v>1916</v>
      </c>
      <c r="G76" s="74">
        <v>1870</v>
      </c>
      <c r="H76" s="74">
        <v>1872</v>
      </c>
      <c r="I76" s="74">
        <v>1901</v>
      </c>
      <c r="J76" s="74">
        <v>1881</v>
      </c>
      <c r="K76" s="74">
        <v>1925</v>
      </c>
      <c r="L76" s="74">
        <v>1913</v>
      </c>
      <c r="M76" s="75">
        <v>1935</v>
      </c>
      <c r="N76" s="73">
        <f t="shared" si="0"/>
        <v>1929.3333333333333</v>
      </c>
    </row>
    <row r="77" spans="1:14" ht="12" customHeight="1">
      <c r="A77" s="72" t="str">
        <f>'Pregnant Women Participating'!A77</f>
        <v>Wyoming</v>
      </c>
      <c r="B77" s="73">
        <v>172</v>
      </c>
      <c r="C77" s="74">
        <v>160</v>
      </c>
      <c r="D77" s="74">
        <v>158</v>
      </c>
      <c r="E77" s="74">
        <v>161</v>
      </c>
      <c r="F77" s="74">
        <v>165</v>
      </c>
      <c r="G77" s="74">
        <v>178</v>
      </c>
      <c r="H77" s="74">
        <v>168</v>
      </c>
      <c r="I77" s="74">
        <v>173</v>
      </c>
      <c r="J77" s="74">
        <v>173</v>
      </c>
      <c r="K77" s="74">
        <v>166</v>
      </c>
      <c r="L77" s="74">
        <v>178</v>
      </c>
      <c r="M77" s="75">
        <v>171</v>
      </c>
      <c r="N77" s="73">
        <f t="shared" si="0"/>
        <v>168.58333333333334</v>
      </c>
    </row>
    <row r="78" spans="1:14" ht="12" customHeight="1">
      <c r="A78" s="72" t="str">
        <f>'Pregnant Women Participating'!A78</f>
        <v>Ute Mountain Ute Tribe, CO</v>
      </c>
      <c r="B78" s="73">
        <v>12</v>
      </c>
      <c r="C78" s="74">
        <v>9</v>
      </c>
      <c r="D78" s="74">
        <v>8</v>
      </c>
      <c r="E78" s="74">
        <v>8</v>
      </c>
      <c r="F78" s="74">
        <v>10</v>
      </c>
      <c r="G78" s="74">
        <v>10</v>
      </c>
      <c r="H78" s="74">
        <v>6</v>
      </c>
      <c r="I78" s="74">
        <v>11</v>
      </c>
      <c r="J78" s="74">
        <v>13</v>
      </c>
      <c r="K78" s="74">
        <v>13</v>
      </c>
      <c r="L78" s="74">
        <v>14</v>
      </c>
      <c r="M78" s="75">
        <v>16</v>
      </c>
      <c r="N78" s="73">
        <f t="shared" si="0"/>
        <v>10.833333333333334</v>
      </c>
    </row>
    <row r="79" spans="1:14" ht="12" customHeight="1">
      <c r="A79" s="72" t="str">
        <f>'Pregnant Women Participating'!A79</f>
        <v>Omaha Sioux, NE</v>
      </c>
      <c r="B79" s="73">
        <v>5</v>
      </c>
      <c r="C79" s="74">
        <v>7</v>
      </c>
      <c r="D79" s="74">
        <v>3</v>
      </c>
      <c r="E79" s="74">
        <v>4</v>
      </c>
      <c r="F79" s="74">
        <v>3</v>
      </c>
      <c r="G79" s="74">
        <v>2</v>
      </c>
      <c r="H79" s="74">
        <v>0</v>
      </c>
      <c r="I79" s="74">
        <v>0</v>
      </c>
      <c r="J79" s="74">
        <v>0</v>
      </c>
      <c r="K79" s="74">
        <v>0</v>
      </c>
      <c r="L79" s="74">
        <v>2</v>
      </c>
      <c r="M79" s="75">
        <v>3</v>
      </c>
      <c r="N79" s="73">
        <f t="shared" si="0"/>
        <v>2.4166666666666665</v>
      </c>
    </row>
    <row r="80" spans="1:14" ht="12" customHeight="1">
      <c r="A80" s="72" t="str">
        <f>'Pregnant Women Participating'!A80</f>
        <v>Santee Sioux, NE</v>
      </c>
      <c r="B80" s="73">
        <v>1</v>
      </c>
      <c r="C80" s="74">
        <v>2</v>
      </c>
      <c r="D80" s="74">
        <v>1</v>
      </c>
      <c r="E80" s="74">
        <v>1</v>
      </c>
      <c r="F80" s="74">
        <v>3</v>
      </c>
      <c r="G80" s="74">
        <v>4</v>
      </c>
      <c r="H80" s="74">
        <v>3</v>
      </c>
      <c r="I80" s="74">
        <v>1</v>
      </c>
      <c r="J80" s="74">
        <v>3</v>
      </c>
      <c r="K80" s="74">
        <v>3</v>
      </c>
      <c r="L80" s="74">
        <v>1</v>
      </c>
      <c r="M80" s="75">
        <v>2</v>
      </c>
      <c r="N80" s="73">
        <f t="shared" si="0"/>
        <v>2.0833333333333335</v>
      </c>
    </row>
    <row r="81" spans="1:14" ht="12" customHeight="1">
      <c r="A81" s="72" t="str">
        <f>'Pregnant Women Participating'!A81</f>
        <v>Winnebago Tribe, NE</v>
      </c>
      <c r="B81" s="73">
        <v>1</v>
      </c>
      <c r="C81" s="74">
        <v>2</v>
      </c>
      <c r="D81" s="74">
        <v>6</v>
      </c>
      <c r="E81" s="74">
        <v>5</v>
      </c>
      <c r="F81" s="74">
        <v>5</v>
      </c>
      <c r="G81" s="74">
        <v>5</v>
      </c>
      <c r="H81" s="74">
        <v>2</v>
      </c>
      <c r="I81" s="74">
        <v>5</v>
      </c>
      <c r="J81" s="74">
        <v>4</v>
      </c>
      <c r="K81" s="74">
        <v>1</v>
      </c>
      <c r="L81" s="74">
        <v>2</v>
      </c>
      <c r="M81" s="75">
        <v>2</v>
      </c>
      <c r="N81" s="73">
        <f t="shared" si="0"/>
        <v>3.3333333333333335</v>
      </c>
    </row>
    <row r="82" spans="1:14" ht="12" customHeight="1">
      <c r="A82" s="72" t="str">
        <f>'Pregnant Women Participating'!A82</f>
        <v>Standing Rock Sioux Tribe, ND</v>
      </c>
      <c r="B82" s="73">
        <v>28</v>
      </c>
      <c r="C82" s="74">
        <v>28</v>
      </c>
      <c r="D82" s="74">
        <v>28</v>
      </c>
      <c r="E82" s="74">
        <v>19</v>
      </c>
      <c r="F82" s="74">
        <v>12</v>
      </c>
      <c r="G82" s="74">
        <v>9</v>
      </c>
      <c r="H82" s="74">
        <v>9</v>
      </c>
      <c r="I82" s="74">
        <v>9</v>
      </c>
      <c r="J82" s="74">
        <v>7</v>
      </c>
      <c r="K82" s="74">
        <v>7</v>
      </c>
      <c r="L82" s="74">
        <v>7</v>
      </c>
      <c r="M82" s="75">
        <v>9</v>
      </c>
      <c r="N82" s="73">
        <f t="shared" si="0"/>
        <v>14.333333333333334</v>
      </c>
    </row>
    <row r="83" spans="1:14" ht="12" customHeight="1">
      <c r="A83" s="72" t="str">
        <f>'Pregnant Women Participating'!A83</f>
        <v>Three Affiliated Tribes, ND</v>
      </c>
      <c r="B83" s="73">
        <v>6</v>
      </c>
      <c r="C83" s="74">
        <v>5</v>
      </c>
      <c r="D83" s="74">
        <v>3</v>
      </c>
      <c r="E83" s="74">
        <v>4</v>
      </c>
      <c r="F83" s="74">
        <v>3</v>
      </c>
      <c r="G83" s="74">
        <v>3</v>
      </c>
      <c r="H83" s="74">
        <v>3</v>
      </c>
      <c r="I83" s="74">
        <v>2</v>
      </c>
      <c r="J83" s="74">
        <v>1</v>
      </c>
      <c r="K83" s="74">
        <v>3</v>
      </c>
      <c r="L83" s="74">
        <v>3</v>
      </c>
      <c r="M83" s="75">
        <v>3</v>
      </c>
      <c r="N83" s="73">
        <f t="shared" si="0"/>
        <v>3.25</v>
      </c>
    </row>
    <row r="84" spans="1:14" ht="12" customHeight="1">
      <c r="A84" s="72" t="str">
        <f>'Pregnant Women Participating'!A84</f>
        <v>Cheyenne River Sioux, SD</v>
      </c>
      <c r="B84" s="73">
        <v>11</v>
      </c>
      <c r="C84" s="74">
        <v>7</v>
      </c>
      <c r="D84" s="74">
        <v>8</v>
      </c>
      <c r="E84" s="74">
        <v>8</v>
      </c>
      <c r="F84" s="74">
        <v>10</v>
      </c>
      <c r="G84" s="74">
        <v>9</v>
      </c>
      <c r="H84" s="74">
        <v>6</v>
      </c>
      <c r="I84" s="74">
        <v>6</v>
      </c>
      <c r="J84" s="74">
        <v>5</v>
      </c>
      <c r="K84" s="74">
        <v>5</v>
      </c>
      <c r="L84" s="74">
        <v>8</v>
      </c>
      <c r="M84" s="75">
        <v>16</v>
      </c>
      <c r="N84" s="73">
        <f t="shared" si="0"/>
        <v>8.25</v>
      </c>
    </row>
    <row r="85" spans="1:14" ht="12" customHeight="1">
      <c r="A85" s="72" t="str">
        <f>'Pregnant Women Participating'!A85</f>
        <v>Rosebud Sioux, SD</v>
      </c>
      <c r="B85" s="73">
        <v>67</v>
      </c>
      <c r="C85" s="74">
        <v>60</v>
      </c>
      <c r="D85" s="74">
        <v>55</v>
      </c>
      <c r="E85" s="74">
        <v>58</v>
      </c>
      <c r="F85" s="74">
        <v>57</v>
      </c>
      <c r="G85" s="74">
        <v>54</v>
      </c>
      <c r="H85" s="74">
        <v>51</v>
      </c>
      <c r="I85" s="74">
        <v>61</v>
      </c>
      <c r="J85" s="74">
        <v>61</v>
      </c>
      <c r="K85" s="74">
        <v>66</v>
      </c>
      <c r="L85" s="74">
        <v>66</v>
      </c>
      <c r="M85" s="75">
        <v>60</v>
      </c>
      <c r="N85" s="73">
        <f t="shared" si="0"/>
        <v>59.666666666666664</v>
      </c>
    </row>
    <row r="86" spans="1:14" ht="12" customHeight="1">
      <c r="A86" s="72" t="str">
        <f>'Pregnant Women Participating'!A86</f>
        <v>Northern Arapahoe, WY</v>
      </c>
      <c r="B86" s="73">
        <v>23</v>
      </c>
      <c r="C86" s="74">
        <v>17</v>
      </c>
      <c r="D86" s="74">
        <v>18</v>
      </c>
      <c r="E86" s="74">
        <v>12</v>
      </c>
      <c r="F86" s="74">
        <v>12</v>
      </c>
      <c r="G86" s="74">
        <v>13</v>
      </c>
      <c r="H86" s="74">
        <v>14</v>
      </c>
      <c r="I86" s="74">
        <v>9</v>
      </c>
      <c r="J86" s="74">
        <v>13</v>
      </c>
      <c r="K86" s="74">
        <v>10</v>
      </c>
      <c r="L86" s="74">
        <v>13</v>
      </c>
      <c r="M86" s="75">
        <v>14</v>
      </c>
      <c r="N86" s="73">
        <f t="shared" si="0"/>
        <v>14</v>
      </c>
    </row>
    <row r="87" spans="1:14" ht="12" customHeight="1">
      <c r="A87" s="72" t="str">
        <f>'Pregnant Women Participating'!A87</f>
        <v>Shoshone Tribe, WY</v>
      </c>
      <c r="B87" s="73">
        <v>4</v>
      </c>
      <c r="C87" s="74">
        <v>4</v>
      </c>
      <c r="D87" s="74">
        <v>4</v>
      </c>
      <c r="E87" s="74">
        <v>5</v>
      </c>
      <c r="F87" s="74">
        <v>7</v>
      </c>
      <c r="G87" s="74">
        <v>7</v>
      </c>
      <c r="H87" s="74">
        <v>7</v>
      </c>
      <c r="I87" s="74">
        <v>7</v>
      </c>
      <c r="J87" s="74">
        <v>7</v>
      </c>
      <c r="K87" s="74">
        <v>5</v>
      </c>
      <c r="L87" s="74">
        <v>5</v>
      </c>
      <c r="M87" s="75">
        <v>7</v>
      </c>
      <c r="N87" s="73">
        <f t="shared" si="0"/>
        <v>5.75</v>
      </c>
    </row>
    <row r="88" spans="1:14" s="82" customFormat="1" ht="24.75" customHeight="1">
      <c r="A88" s="77" t="str">
        <f>'Pregnant Women Participating'!A88</f>
        <v>Mountain Plains</v>
      </c>
      <c r="B88" s="78">
        <v>14270</v>
      </c>
      <c r="C88" s="79">
        <v>14181</v>
      </c>
      <c r="D88" s="79">
        <v>14007</v>
      </c>
      <c r="E88" s="79">
        <v>14505</v>
      </c>
      <c r="F88" s="79">
        <v>13685</v>
      </c>
      <c r="G88" s="79">
        <v>13754</v>
      </c>
      <c r="H88" s="79">
        <v>13669</v>
      </c>
      <c r="I88" s="79">
        <v>13845</v>
      </c>
      <c r="J88" s="79">
        <v>13653</v>
      </c>
      <c r="K88" s="79">
        <v>14118</v>
      </c>
      <c r="L88" s="79">
        <v>14236</v>
      </c>
      <c r="M88" s="80">
        <v>14057</v>
      </c>
      <c r="N88" s="78">
        <f t="shared" si="0"/>
        <v>13998.333333333334</v>
      </c>
    </row>
    <row r="89" spans="1:14" ht="12" customHeight="1">
      <c r="A89" s="83" t="str">
        <f>'Pregnant Women Participating'!A89</f>
        <v>Alaska</v>
      </c>
      <c r="B89" s="73">
        <v>865</v>
      </c>
      <c r="C89" s="74">
        <v>866</v>
      </c>
      <c r="D89" s="74">
        <v>818</v>
      </c>
      <c r="E89" s="74">
        <v>828</v>
      </c>
      <c r="F89" s="74">
        <v>806</v>
      </c>
      <c r="G89" s="74">
        <v>793</v>
      </c>
      <c r="H89" s="74">
        <v>778</v>
      </c>
      <c r="I89" s="74">
        <v>796</v>
      </c>
      <c r="J89" s="74">
        <v>756</v>
      </c>
      <c r="K89" s="74">
        <v>754</v>
      </c>
      <c r="L89" s="74">
        <v>609</v>
      </c>
      <c r="M89" s="75">
        <v>758</v>
      </c>
      <c r="N89" s="73">
        <f t="shared" si="0"/>
        <v>785.5833333333334</v>
      </c>
    </row>
    <row r="90" spans="1:14" ht="12" customHeight="1">
      <c r="A90" s="83" t="str">
        <f>'Pregnant Women Participating'!A90</f>
        <v>American Samoa</v>
      </c>
      <c r="B90" s="73">
        <v>582</v>
      </c>
      <c r="C90" s="74">
        <v>579</v>
      </c>
      <c r="D90" s="74">
        <v>574</v>
      </c>
      <c r="E90" s="74">
        <v>610</v>
      </c>
      <c r="F90" s="74">
        <v>615</v>
      </c>
      <c r="G90" s="74">
        <v>620</v>
      </c>
      <c r="H90" s="74">
        <v>605</v>
      </c>
      <c r="I90" s="74">
        <v>620</v>
      </c>
      <c r="J90" s="74">
        <v>593</v>
      </c>
      <c r="K90" s="74">
        <v>591</v>
      </c>
      <c r="L90" s="74">
        <v>566</v>
      </c>
      <c r="M90" s="75">
        <v>579</v>
      </c>
      <c r="N90" s="73">
        <f t="shared" si="0"/>
        <v>594.5</v>
      </c>
    </row>
    <row r="91" spans="1:14" ht="12" customHeight="1">
      <c r="A91" s="83" t="str">
        <f>'Pregnant Women Participating'!A91</f>
        <v>Arizona</v>
      </c>
      <c r="B91" s="73">
        <v>7767</v>
      </c>
      <c r="C91" s="74">
        <v>7609</v>
      </c>
      <c r="D91" s="74">
        <v>7505</v>
      </c>
      <c r="E91" s="74">
        <v>7713</v>
      </c>
      <c r="F91" s="74">
        <v>7435</v>
      </c>
      <c r="G91" s="74">
        <v>7482</v>
      </c>
      <c r="H91" s="74">
        <v>7455</v>
      </c>
      <c r="I91" s="74">
        <v>7472</v>
      </c>
      <c r="J91" s="74">
        <v>7377</v>
      </c>
      <c r="K91" s="74">
        <v>7505</v>
      </c>
      <c r="L91" s="74">
        <v>7556</v>
      </c>
      <c r="M91" s="75">
        <v>7645</v>
      </c>
      <c r="N91" s="73">
        <f t="shared" si="0"/>
        <v>7543.416666666667</v>
      </c>
    </row>
    <row r="92" spans="1:14" ht="12" customHeight="1">
      <c r="A92" s="83" t="str">
        <f>'Pregnant Women Participating'!A92</f>
        <v>California</v>
      </c>
      <c r="B92" s="73">
        <v>51103</v>
      </c>
      <c r="C92" s="74">
        <v>51352</v>
      </c>
      <c r="D92" s="74">
        <v>50430</v>
      </c>
      <c r="E92" s="74">
        <v>51522</v>
      </c>
      <c r="F92" s="74">
        <v>50487</v>
      </c>
      <c r="G92" s="74">
        <v>50060</v>
      </c>
      <c r="H92" s="74">
        <v>49884</v>
      </c>
      <c r="I92" s="74">
        <v>49793</v>
      </c>
      <c r="J92" s="74">
        <v>48901</v>
      </c>
      <c r="K92" s="74">
        <v>49593</v>
      </c>
      <c r="L92" s="74">
        <v>49715</v>
      </c>
      <c r="M92" s="75">
        <v>49601</v>
      </c>
      <c r="N92" s="73">
        <f t="shared" si="0"/>
        <v>50203.416666666664</v>
      </c>
    </row>
    <row r="93" spans="1:14" ht="12" customHeight="1">
      <c r="A93" s="83" t="str">
        <f>'Pregnant Women Participating'!A93</f>
        <v>Guam</v>
      </c>
      <c r="B93" s="73">
        <v>266</v>
      </c>
      <c r="C93" s="74">
        <v>253</v>
      </c>
      <c r="D93" s="74">
        <v>253</v>
      </c>
      <c r="E93" s="74">
        <v>275</v>
      </c>
      <c r="F93" s="74">
        <v>248</v>
      </c>
      <c r="G93" s="74">
        <v>253</v>
      </c>
      <c r="H93" s="74">
        <v>246</v>
      </c>
      <c r="I93" s="74">
        <v>260</v>
      </c>
      <c r="J93" s="74">
        <v>254</v>
      </c>
      <c r="K93" s="74">
        <v>246</v>
      </c>
      <c r="L93" s="74">
        <v>235</v>
      </c>
      <c r="M93" s="75">
        <v>261</v>
      </c>
      <c r="N93" s="73">
        <f t="shared" si="0"/>
        <v>254.16666666666666</v>
      </c>
    </row>
    <row r="94" spans="1:14" ht="12" customHeight="1">
      <c r="A94" s="83" t="str">
        <f>'Pregnant Women Participating'!A94</f>
        <v>Hawaii</v>
      </c>
      <c r="B94" s="73">
        <v>997</v>
      </c>
      <c r="C94" s="74">
        <v>947</v>
      </c>
      <c r="D94" s="74">
        <v>903</v>
      </c>
      <c r="E94" s="74">
        <v>948</v>
      </c>
      <c r="F94" s="74">
        <v>935</v>
      </c>
      <c r="G94" s="74">
        <v>958</v>
      </c>
      <c r="H94" s="74">
        <v>948</v>
      </c>
      <c r="I94" s="74">
        <v>972</v>
      </c>
      <c r="J94" s="74">
        <v>940</v>
      </c>
      <c r="K94" s="74">
        <v>916</v>
      </c>
      <c r="L94" s="74">
        <v>918</v>
      </c>
      <c r="M94" s="75">
        <v>931</v>
      </c>
      <c r="N94" s="73">
        <f t="shared" si="0"/>
        <v>942.75</v>
      </c>
    </row>
    <row r="95" spans="1:14" ht="12" customHeight="1">
      <c r="A95" s="83" t="str">
        <f>'Pregnant Women Participating'!A95</f>
        <v>Idaho</v>
      </c>
      <c r="B95" s="73">
        <v>585</v>
      </c>
      <c r="C95" s="74">
        <v>511</v>
      </c>
      <c r="D95" s="74">
        <v>442</v>
      </c>
      <c r="E95" s="74">
        <v>413</v>
      </c>
      <c r="F95" s="74">
        <v>427</v>
      </c>
      <c r="G95" s="74">
        <v>452</v>
      </c>
      <c r="H95" s="74">
        <v>1234</v>
      </c>
      <c r="I95" s="74">
        <v>1250</v>
      </c>
      <c r="J95" s="74">
        <v>1257</v>
      </c>
      <c r="K95" s="74">
        <v>1372</v>
      </c>
      <c r="L95" s="74">
        <v>1390</v>
      </c>
      <c r="M95" s="75">
        <v>1427</v>
      </c>
      <c r="N95" s="73">
        <f t="shared" si="0"/>
        <v>896.6666666666666</v>
      </c>
    </row>
    <row r="96" spans="1:14" ht="12" customHeight="1">
      <c r="A96" s="83" t="str">
        <f>'Pregnant Women Participating'!A96</f>
        <v>Nevada</v>
      </c>
      <c r="B96" s="73">
        <v>3185</v>
      </c>
      <c r="C96" s="74">
        <v>3140</v>
      </c>
      <c r="D96" s="74">
        <v>3134</v>
      </c>
      <c r="E96" s="74">
        <v>3141</v>
      </c>
      <c r="F96" s="74">
        <v>3083</v>
      </c>
      <c r="G96" s="74">
        <v>3056</v>
      </c>
      <c r="H96" s="74">
        <v>3002</v>
      </c>
      <c r="I96" s="74">
        <v>3058</v>
      </c>
      <c r="J96" s="74">
        <v>2966</v>
      </c>
      <c r="K96" s="74">
        <v>2998</v>
      </c>
      <c r="L96" s="74">
        <v>2992</v>
      </c>
      <c r="M96" s="75">
        <v>3031</v>
      </c>
      <c r="N96" s="73">
        <f t="shared" si="0"/>
        <v>3065.5</v>
      </c>
    </row>
    <row r="97" spans="1:14" ht="12" customHeight="1">
      <c r="A97" s="83" t="str">
        <f>'Pregnant Women Participating'!A97</f>
        <v>Oregon</v>
      </c>
      <c r="B97" s="73">
        <v>2179</v>
      </c>
      <c r="C97" s="74">
        <v>2182</v>
      </c>
      <c r="D97" s="74">
        <v>2111</v>
      </c>
      <c r="E97" s="74">
        <v>2096</v>
      </c>
      <c r="F97" s="74">
        <v>2030</v>
      </c>
      <c r="G97" s="74">
        <v>2041</v>
      </c>
      <c r="H97" s="74">
        <v>2046</v>
      </c>
      <c r="I97" s="74">
        <v>2045</v>
      </c>
      <c r="J97" s="74">
        <v>2030</v>
      </c>
      <c r="K97" s="74">
        <v>2015</v>
      </c>
      <c r="L97" s="74">
        <v>1994</v>
      </c>
      <c r="M97" s="75">
        <v>2013</v>
      </c>
      <c r="N97" s="73">
        <f t="shared" si="0"/>
        <v>2065.1666666666665</v>
      </c>
    </row>
    <row r="98" spans="1:14" ht="12" customHeight="1">
      <c r="A98" s="83" t="str">
        <f>'Pregnant Women Participating'!A98</f>
        <v>Washington</v>
      </c>
      <c r="B98" s="73">
        <v>5244</v>
      </c>
      <c r="C98" s="74">
        <v>5257</v>
      </c>
      <c r="D98" s="74">
        <v>5254</v>
      </c>
      <c r="E98" s="74">
        <v>5282</v>
      </c>
      <c r="F98" s="74">
        <v>5233</v>
      </c>
      <c r="G98" s="74">
        <v>5204</v>
      </c>
      <c r="H98" s="74">
        <v>5306</v>
      </c>
      <c r="I98" s="74">
        <v>5301</v>
      </c>
      <c r="J98" s="74">
        <v>5213</v>
      </c>
      <c r="K98" s="74">
        <v>5330</v>
      </c>
      <c r="L98" s="74">
        <v>5356</v>
      </c>
      <c r="M98" s="75">
        <v>5403</v>
      </c>
      <c r="N98" s="73">
        <f t="shared" si="0"/>
        <v>5281.916666666667</v>
      </c>
    </row>
    <row r="99" spans="1:14" ht="12" customHeight="1">
      <c r="A99" s="83" t="str">
        <f>'Pregnant Women Participating'!A99</f>
        <v>Northern Marianas</v>
      </c>
      <c r="B99" s="73">
        <v>186</v>
      </c>
      <c r="C99" s="74">
        <v>190</v>
      </c>
      <c r="D99" s="74">
        <v>188</v>
      </c>
      <c r="E99" s="74">
        <v>176</v>
      </c>
      <c r="F99" s="74">
        <v>165</v>
      </c>
      <c r="G99" s="74">
        <v>146</v>
      </c>
      <c r="H99" s="74">
        <v>149</v>
      </c>
      <c r="I99" s="74">
        <v>147</v>
      </c>
      <c r="J99" s="74">
        <v>152</v>
      </c>
      <c r="K99" s="74">
        <v>170</v>
      </c>
      <c r="L99" s="74">
        <v>176</v>
      </c>
      <c r="M99" s="75">
        <v>168</v>
      </c>
      <c r="N99" s="73">
        <f t="shared" si="0"/>
        <v>167.75</v>
      </c>
    </row>
    <row r="100" spans="1:14" ht="12" customHeight="1">
      <c r="A100" s="83" t="str">
        <f>'Pregnant Women Participating'!A100</f>
        <v>Inter-Tribal Council, AZ</v>
      </c>
      <c r="B100" s="73">
        <v>185</v>
      </c>
      <c r="C100" s="74">
        <v>195</v>
      </c>
      <c r="D100" s="74">
        <v>188</v>
      </c>
      <c r="E100" s="74">
        <v>195</v>
      </c>
      <c r="F100" s="74">
        <v>170</v>
      </c>
      <c r="G100" s="74">
        <v>163</v>
      </c>
      <c r="H100" s="74">
        <v>176</v>
      </c>
      <c r="I100" s="74">
        <v>188</v>
      </c>
      <c r="J100" s="74">
        <v>173</v>
      </c>
      <c r="K100" s="74">
        <v>192</v>
      </c>
      <c r="L100" s="74">
        <v>188</v>
      </c>
      <c r="M100" s="75">
        <v>177</v>
      </c>
      <c r="N100" s="73">
        <f t="shared" si="0"/>
        <v>182.5</v>
      </c>
    </row>
    <row r="101" spans="1:14" ht="12" customHeight="1">
      <c r="A101" s="83" t="str">
        <f>'Pregnant Women Participating'!A101</f>
        <v>Navajo Nation, AZ</v>
      </c>
      <c r="B101" s="73">
        <v>534</v>
      </c>
      <c r="C101" s="74">
        <v>523</v>
      </c>
      <c r="D101" s="74">
        <v>518</v>
      </c>
      <c r="E101" s="74">
        <v>556</v>
      </c>
      <c r="F101" s="74">
        <v>544</v>
      </c>
      <c r="G101" s="74">
        <v>558</v>
      </c>
      <c r="H101" s="74">
        <v>561</v>
      </c>
      <c r="I101" s="74">
        <v>568</v>
      </c>
      <c r="J101" s="74">
        <v>546</v>
      </c>
      <c r="K101" s="74">
        <v>549</v>
      </c>
      <c r="L101" s="74">
        <v>558</v>
      </c>
      <c r="M101" s="75">
        <v>531</v>
      </c>
      <c r="N101" s="73">
        <f t="shared" si="0"/>
        <v>545.5</v>
      </c>
    </row>
    <row r="102" spans="1:14" ht="12" customHeight="1">
      <c r="A102" s="83" t="str">
        <f>'Pregnant Women Participating'!A102</f>
        <v>Inter-Tribal Council, NV</v>
      </c>
      <c r="B102" s="73">
        <v>33</v>
      </c>
      <c r="C102" s="74">
        <v>29</v>
      </c>
      <c r="D102" s="74">
        <v>31</v>
      </c>
      <c r="E102" s="74">
        <v>34</v>
      </c>
      <c r="F102" s="74">
        <v>39</v>
      </c>
      <c r="G102" s="74">
        <v>41</v>
      </c>
      <c r="H102" s="74">
        <v>37</v>
      </c>
      <c r="I102" s="74">
        <v>37</v>
      </c>
      <c r="J102" s="74">
        <v>38</v>
      </c>
      <c r="K102" s="74">
        <v>38</v>
      </c>
      <c r="L102" s="74">
        <v>42</v>
      </c>
      <c r="M102" s="75">
        <v>35</v>
      </c>
      <c r="N102" s="73">
        <f t="shared" si="0"/>
        <v>36.166666666666664</v>
      </c>
    </row>
    <row r="103" spans="1:14" s="82" customFormat="1" ht="24.75" customHeight="1">
      <c r="A103" s="77" t="str">
        <f>'Pregnant Women Participating'!A103</f>
        <v>Western Region</v>
      </c>
      <c r="B103" s="78">
        <v>73711</v>
      </c>
      <c r="C103" s="79">
        <v>73633</v>
      </c>
      <c r="D103" s="79">
        <v>72349</v>
      </c>
      <c r="E103" s="79">
        <v>73789</v>
      </c>
      <c r="F103" s="79">
        <v>72217</v>
      </c>
      <c r="G103" s="79">
        <v>71827</v>
      </c>
      <c r="H103" s="79">
        <v>72427</v>
      </c>
      <c r="I103" s="79">
        <v>72507</v>
      </c>
      <c r="J103" s="79">
        <v>71196</v>
      </c>
      <c r="K103" s="79">
        <v>72269</v>
      </c>
      <c r="L103" s="79">
        <v>72295</v>
      </c>
      <c r="M103" s="80">
        <v>72560</v>
      </c>
      <c r="N103" s="78">
        <f t="shared" si="0"/>
        <v>72565</v>
      </c>
    </row>
    <row r="104" spans="1:14" s="88" customFormat="1" ht="16.5" customHeight="1" thickBot="1">
      <c r="A104" s="84" t="str">
        <f>'Pregnant Women Participating'!A104</f>
        <v>TOTAL</v>
      </c>
      <c r="B104" s="85">
        <v>348645</v>
      </c>
      <c r="C104" s="86">
        <v>350070</v>
      </c>
      <c r="D104" s="86">
        <v>346390</v>
      </c>
      <c r="E104" s="86">
        <v>352545</v>
      </c>
      <c r="F104" s="86">
        <v>347141</v>
      </c>
      <c r="G104" s="86">
        <v>346170</v>
      </c>
      <c r="H104" s="86">
        <v>346352</v>
      </c>
      <c r="I104" s="86">
        <v>346903</v>
      </c>
      <c r="J104" s="86">
        <v>343835</v>
      </c>
      <c r="K104" s="86">
        <v>346760</v>
      </c>
      <c r="L104" s="86">
        <v>348144</v>
      </c>
      <c r="M104" s="87">
        <v>349404</v>
      </c>
      <c r="N104" s="85">
        <f t="shared" si="0"/>
        <v>347696.5833333333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Shi, Jianbai - FNS (Contractor)</dc:creator>
  <cp:keywords/>
  <dc:description/>
  <cp:lastModifiedBy>Mountjoy, Candy - FNS</cp:lastModifiedBy>
  <cp:lastPrinted>2007-07-12T20:45:57Z</cp:lastPrinted>
  <dcterms:created xsi:type="dcterms:W3CDTF">2003-03-31T18:32:09Z</dcterms:created>
  <dcterms:modified xsi:type="dcterms:W3CDTF">2018-12-03T19:11:03Z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Writer version">
    <vt:lpwstr/>
  </property>
</Properties>
</file>