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860" tabRatio="868" activeTab="0"/>
  </bookViews>
  <sheets>
    <sheet name="Introduction" sheetId="1" r:id="rId1"/>
    <sheet name="Pregnant Women Participating" sheetId="2" r:id="rId2"/>
    <sheet name="Women Fully Breastfeeding" sheetId="3" r:id="rId3"/>
    <sheet name="Women Partially Breastfeeding" sheetId="4" r:id="rId4"/>
    <sheet name="Total Breastfeeding Women" sheetId="5" r:id="rId5"/>
    <sheet name="Postpartum Women Participating" sheetId="6" r:id="rId6"/>
    <sheet name="Total Women" sheetId="7" r:id="rId7"/>
    <sheet name="Infants Fully Breastfed" sheetId="8" r:id="rId8"/>
    <sheet name="Infants Partially Breastfed" sheetId="9" r:id="rId9"/>
    <sheet name="Infants Fully Formula-fed" sheetId="10" r:id="rId10"/>
    <sheet name="Total Infants" sheetId="11" r:id="rId11"/>
    <sheet name="Children Participating" sheetId="12" r:id="rId12"/>
    <sheet name="Total Number of Participants" sheetId="13" r:id="rId13"/>
    <sheet name="Average Food Cost Per Person" sheetId="14" r:id="rId14"/>
    <sheet name="Food Costs" sheetId="15" r:id="rId15"/>
    <sheet name="Rebates Received" sheetId="16" r:id="rId16"/>
    <sheet name="Nut. Services &amp; Admin. Costs" sheetId="17" r:id="rId17"/>
  </sheets>
  <definedNames>
    <definedName name="_xlnm.Print_Titles" localSheetId="13">'Average Food Cost Per Person'!$1:$5</definedName>
    <definedName name="_xlnm.Print_Titles" localSheetId="11">'Children Participating'!$1:$5</definedName>
    <definedName name="_xlnm.Print_Titles" localSheetId="14">'Food Costs'!$1:$5</definedName>
    <definedName name="_xlnm.Print_Titles" localSheetId="16">'Nut. Services &amp; Admin. Costs'!$1:$5</definedName>
    <definedName name="_xlnm.Print_Titles" localSheetId="5">'Postpartum Women Participating'!$1:$5</definedName>
    <definedName name="_xlnm.Print_Titles" localSheetId="1">'Pregnant Women Participating'!$1:$5</definedName>
    <definedName name="_xlnm.Print_Titles" localSheetId="15">'Rebates Received'!$1:$5</definedName>
    <definedName name="_xlnm.Print_Titles" localSheetId="4">'Total Breastfeeding Women'!$1:$5</definedName>
    <definedName name="_xlnm.Print_Titles" localSheetId="10">'Total Infants'!$1:$5</definedName>
    <definedName name="_xlnm.Print_Titles" localSheetId="12">'Total Number of Participants'!$1:$5</definedName>
    <definedName name="_xlnm.Print_Titles" localSheetId="6">'Total Women'!$1:$5</definedName>
  </definedNames>
  <calcPr fullCalcOnLoad="1"/>
</workbook>
</file>

<file path=xl/sharedStrings.xml><?xml version="1.0" encoding="utf-8"?>
<sst xmlns="http://schemas.openxmlformats.org/spreadsheetml/2006/main" count="188" uniqueCount="145">
  <si>
    <t>State Agency or Indian Tribal Organization</t>
  </si>
  <si>
    <t>All data are preliminary and are subject to revision.</t>
  </si>
  <si>
    <t>WIC PROGRAM -- NUMBER OF PREGNANT WOMEN PARTICIPATING</t>
  </si>
  <si>
    <t>WIC PROGRAM -- NUTRITION SERVICES AND ADMINISTRATION</t>
  </si>
  <si>
    <t>WIC PROGRAM -- FOOD COSTS</t>
  </si>
  <si>
    <t>WIC PROGRAM -- AVERAGE FOOD COST PER PERSON</t>
  </si>
  <si>
    <t>WIC PROGRAM -- TOTAL NUMBER OF PARTICIPANTS</t>
  </si>
  <si>
    <t>WIC PROGRAM -- NUMBER OF CHILDREN PARTICIPATING</t>
  </si>
  <si>
    <t>WIC PROGRAM -- NUMBER OF INFANTS PARTICIPATING</t>
  </si>
  <si>
    <t>WIC PROGRAM -- TOTAL NUMBER OF WOMEN PARTICIPATING</t>
  </si>
  <si>
    <t>WIC PROGRAM -- NUMBER OF POSTPARTUM WOMEN PARTICIPATING</t>
  </si>
  <si>
    <t>WIC PROGRAM -- NUMBER OF BREASTFEEDING WOMEN PARTICIPATING</t>
  </si>
  <si>
    <t>Average Participation</t>
  </si>
  <si>
    <t>Note on WIC Agency Level Monthly Spreadsheets</t>
  </si>
  <si>
    <t xml:space="preserve">This file contains monthly data for the current fiscal year for each WIC State agency.  There are </t>
  </si>
  <si>
    <t xml:space="preserve">     Pregnant Women </t>
  </si>
  <si>
    <t xml:space="preserve">     Postpartum Women </t>
  </si>
  <si>
    <t xml:space="preserve">     Total Women </t>
  </si>
  <si>
    <t xml:space="preserve">     Children </t>
  </si>
  <si>
    <t xml:space="preserve">     Total Participants </t>
  </si>
  <si>
    <t xml:space="preserve">     Average food cost per person</t>
  </si>
  <si>
    <t xml:space="preserve">     Food Costs </t>
  </si>
  <si>
    <t xml:space="preserve">     Nutrition Services and Administration</t>
  </si>
  <si>
    <t>Cumulative Average</t>
  </si>
  <si>
    <t>Cumulative Cost</t>
  </si>
  <si>
    <t xml:space="preserve">currently 90 WIC State agencies:  the 50 geographic states, the District of Columbia, Puerto Rico, </t>
  </si>
  <si>
    <t xml:space="preserve">Guam, the Virgin Islands, American Samoa, Northern Marianas, and 34 Indian tribal organizations (ITO's).  </t>
  </si>
  <si>
    <t xml:space="preserve">     Rebates</t>
  </si>
  <si>
    <t xml:space="preserve">     Infants Fully Breastfed</t>
  </si>
  <si>
    <t xml:space="preserve">     Infants Partially Breastfed</t>
  </si>
  <si>
    <t xml:space="preserve">     Infants Fully Formula-fed</t>
  </si>
  <si>
    <t>WIC PROGRAM -- Infants Fully Breastfed</t>
  </si>
  <si>
    <t>WIC PROGRAM -- Infants Partially Breastfed</t>
  </si>
  <si>
    <t>WIC PROGRAM -- Infants Fully Formula-fed</t>
  </si>
  <si>
    <t>Sixteen spreadsheets are included in the following order:</t>
  </si>
  <si>
    <t>WIC PROGRAM -- Women Partially Breastfeeding</t>
  </si>
  <si>
    <t>WIC PROGRAM -- Women Fully Breastfeeding</t>
  </si>
  <si>
    <t xml:space="preserve">     Women Fully Breastfeeding</t>
  </si>
  <si>
    <t xml:space="preserve">     Women Partially Breastfeeding</t>
  </si>
  <si>
    <t xml:space="preserve">     Total Breastfeeding Women (includes fully breastfeeding and partially breastfeeding) </t>
  </si>
  <si>
    <t xml:space="preserve">     Total Infants </t>
  </si>
  <si>
    <t>WIC PROGRAM -- REBATES RECEIVED</t>
  </si>
  <si>
    <t>FISCAL YEAR 2016</t>
  </si>
  <si>
    <t>Connecticut</t>
  </si>
  <si>
    <t>Maine</t>
  </si>
  <si>
    <t>Massachusetts</t>
  </si>
  <si>
    <t>New Hampshire</t>
  </si>
  <si>
    <t>New York</t>
  </si>
  <si>
    <t>Rhode Island</t>
  </si>
  <si>
    <t>Vermont</t>
  </si>
  <si>
    <t>Indian Township, ME</t>
  </si>
  <si>
    <t>Pleasant Point, ME</t>
  </si>
  <si>
    <t>Seneca Nation, NY</t>
  </si>
  <si>
    <t>Northeast Region</t>
  </si>
  <si>
    <t>Delaware</t>
  </si>
  <si>
    <t>District of Columbia</t>
  </si>
  <si>
    <t>Maryland</t>
  </si>
  <si>
    <t>New Jersey</t>
  </si>
  <si>
    <t>Pennsylvania</t>
  </si>
  <si>
    <t>Puerto Rico</t>
  </si>
  <si>
    <t>Virginia</t>
  </si>
  <si>
    <t>Virgin Islands</t>
  </si>
  <si>
    <t>West Virginia</t>
  </si>
  <si>
    <t>Mid-Atlantic Region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</si>
  <si>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</si>
  <si>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</si>
  <si>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</si>
  <si>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</si>
  <si>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</si>
  <si>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</si>
  <si>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</si>
  <si>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</si>
  <si>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Choctaw Indians, MS</t>
  </si>
  <si>
    <t>Eastern Cherokee, NC</t>
  </si>
  <si>
    <t>Southeast Region</t>
  </si>
  <si>
    <t>Illinois</t>
  </si>
  <si>
    <t>Indiana</t>
  </si>
  <si>
    <t>Michigan</t>
  </si>
  <si>
    <t>Minnesota</t>
  </si>
  <si>
    <t>Ohio</t>
  </si>
  <si>
    <t>Wisconsin</t>
  </si>
  <si>
    <t>Midwest Region</t>
  </si>
  <si>
    <t>Arkansas</t>
  </si>
  <si>
    <t>Louisiana</t>
  </si>
  <si>
    <t>New Mexico</t>
  </si>
  <si>
    <t>Oklahoma</t>
  </si>
  <si>
    <t>Texas</t>
  </si>
  <si>
    <t>Acoma, Canoncito &amp; Laguna, NM</t>
  </si>
  <si>
    <t>Eight Northern Pueblos, NM</t>
  </si>
  <si>
    <t>Five Sandoval Pueblos, NM</t>
  </si>
  <si>
    <t>Isleta Pueblo, NM</t>
  </si>
  <si>
    <t>San Felipe Pueblo, NM</t>
  </si>
  <si>
    <t>Santo Domingo Tribe, NM</t>
  </si>
  <si>
    <t>Zuni Pueblo, NM</t>
  </si>
  <si>
    <t>Cherokee Nation, OK</t>
  </si>
  <si>
    <t>Chickasaw Nation, OK</t>
  </si>
  <si>
    <t>Choctaw Nation, OK</t>
  </si>
  <si>
    <t>Citizen Potawatomi Nation, OK</t>
  </si>
  <si>
    <t>Inter-Tribal Council, OK</t>
  </si>
  <si>
    <t>Muscogee Creek Nation, OK</t>
  </si>
  <si>
    <t>Osage Tribal Council, OK</t>
  </si>
  <si>
    <t>Otoe-Missouria Tribe, OK</t>
  </si>
  <si>
    <t>Wichita, Caddo &amp; Delaware (WCD), OK</t>
  </si>
  <si>
    <t>Southwest Region</t>
  </si>
  <si>
    <t>Colorado</t>
  </si>
  <si>
    <t>Iowa</t>
  </si>
  <si>
    <t>Kansas</t>
  </si>
  <si>
    <t>Missouri</t>
  </si>
  <si>
    <t>Montana</t>
  </si>
  <si>
    <t>Nebraska</t>
  </si>
  <si>
    <t>North Dakota</t>
  </si>
  <si>
    <t>South Dakota</t>
  </si>
  <si>
    <t>Utah</t>
  </si>
  <si>
    <t>Wyoming</t>
  </si>
  <si>
    <t>Ute Mountain Ute Tribe, CO</t>
  </si>
  <si>
    <t>Omaha Sioux, NE</t>
  </si>
  <si>
    <t>Santee Sioux, NE</t>
  </si>
  <si>
    <t>Winnebago Tribe, NE</t>
  </si>
  <si>
    <t>Standing Rock Sioux Tribe, ND</t>
  </si>
  <si>
    <t>Three Affiliated Tribes, ND</t>
  </si>
  <si>
    <t>Cheyenne River Sioux, SD</t>
  </si>
  <si>
    <t>Rosebud Sioux, SD</t>
  </si>
  <si>
    <t>Northern Arapahoe, WY</t>
  </si>
  <si>
    <t>Shoshone Tribe, WY</t>
  </si>
  <si>
    <t>Mountain Plains</t>
  </si>
  <si>
    <t>Alaska</t>
  </si>
  <si>
    <t>American Samoa</t>
  </si>
  <si>
    <t>Arizona</t>
  </si>
  <si>
    <t>California</t>
  </si>
  <si>
    <t>Guam</t>
  </si>
  <si>
    <t>Hawaii</t>
  </si>
  <si>
    <t>Idaho</t>
  </si>
  <si>
    <t>Nevada</t>
  </si>
  <si>
    <t>Oregon</t>
  </si>
  <si>
    <t>Washington</t>
  </si>
  <si>
    <t>Northern Marianas</t>
  </si>
  <si>
    <t>Inter-Tribal Council, AZ</t>
  </si>
  <si>
    <t>Navajo Nation, AZ</t>
  </si>
  <si>
    <t>Inter-Tribal Council, NV</t>
  </si>
  <si>
    <t>Western Region</t>
  </si>
  <si>
    <t>TOTAL</t>
  </si>
  <si>
    <t>Cumulative Cost:
 October-September</t>
  </si>
  <si>
    <t>This month's release provides data for October through September of FY 2016.  They are preliminary and</t>
  </si>
  <si>
    <t>are subject to revision.  Data as of December 07, 2018</t>
  </si>
  <si>
    <t>Data as of December 07,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</si>
</sst>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dd\,\ 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2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/>
    </xf>
    <xf numFmtId="0" fontId="4" fillId="0" borderId="13" xfId="0" applyNumberFormat="1" applyFont="1" applyFill="1" applyBorder="1" applyAlignment="1">
      <alignment horizontal="right" vertical="center" wrapText="1"/>
    </xf>
    <xf numFmtId="3" fontId="5" fillId="0" borderId="14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 vertical="top"/>
    </xf>
    <xf numFmtId="3" fontId="4" fillId="0" borderId="16" xfId="0" applyNumberFormat="1" applyFont="1" applyFill="1" applyBorder="1" applyAlignment="1">
      <alignment horizontal="right" vertical="top"/>
    </xf>
    <xf numFmtId="3" fontId="4" fillId="0" borderId="17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4" fillId="0" borderId="13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Alignment="1">
      <alignment/>
    </xf>
    <xf numFmtId="0" fontId="4" fillId="0" borderId="18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3" fillId="0" borderId="19" xfId="0" applyNumberFormat="1" applyFont="1" applyFill="1" applyBorder="1" applyAlignment="1">
      <alignment horizontal="left" vertical="top"/>
    </xf>
    <xf numFmtId="3" fontId="3" fillId="0" borderId="20" xfId="0" applyNumberFormat="1" applyFont="1" applyFill="1" applyBorder="1" applyAlignment="1">
      <alignment horizontal="right" vertical="top"/>
    </xf>
    <xf numFmtId="3" fontId="3" fillId="0" borderId="21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 vertical="top"/>
    </xf>
    <xf numFmtId="4" fontId="3" fillId="0" borderId="20" xfId="0" applyNumberFormat="1" applyFont="1" applyFill="1" applyBorder="1" applyAlignment="1">
      <alignment horizontal="right" vertical="top"/>
    </xf>
    <xf numFmtId="4" fontId="3" fillId="0" borderId="21" xfId="0" applyNumberFormat="1" applyFont="1" applyFill="1" applyBorder="1" applyAlignment="1">
      <alignment horizontal="right" vertical="top"/>
    </xf>
    <xf numFmtId="4" fontId="5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3" fontId="4" fillId="0" borderId="15" xfId="0" applyNumberFormat="1" applyFont="1" applyFill="1" applyBorder="1" applyAlignment="1">
      <alignment horizontal="right" vertical="top"/>
    </xf>
    <xf numFmtId="3" fontId="5" fillId="0" borderId="11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 vertical="top"/>
    </xf>
    <xf numFmtId="3" fontId="3" fillId="0" borderId="19" xfId="0" applyNumberFormat="1" applyFont="1" applyFill="1" applyBorder="1" applyAlignment="1">
      <alignment horizontal="right" vertical="top"/>
    </xf>
    <xf numFmtId="4" fontId="4" fillId="0" borderId="15" xfId="0" applyNumberFormat="1" applyFont="1" applyFill="1" applyBorder="1" applyAlignment="1">
      <alignment horizontal="right" vertical="top"/>
    </xf>
    <xf numFmtId="4" fontId="5" fillId="0" borderId="11" xfId="0" applyNumberFormat="1" applyFont="1" applyFill="1" applyBorder="1" applyAlignment="1">
      <alignment horizontal="right"/>
    </xf>
    <xf numFmtId="4" fontId="3" fillId="0" borderId="19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3" fontId="4" fillId="0" borderId="12" xfId="0" applyNumberFormat="1" applyFont="1" applyFill="1" applyBorder="1" applyAlignment="1">
      <alignment horizontal="right" vertical="top"/>
    </xf>
    <xf numFmtId="3" fontId="4" fillId="0" borderId="10" xfId="0" applyNumberFormat="1" applyFont="1" applyFill="1" applyBorder="1" applyAlignment="1">
      <alignment horizontal="right" vertical="top"/>
    </xf>
    <xf numFmtId="4" fontId="5" fillId="0" borderId="14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 horizontal="right" vertical="top"/>
    </xf>
    <xf numFmtId="4" fontId="4" fillId="0" borderId="13" xfId="0" applyNumberFormat="1" applyFont="1" applyFill="1" applyBorder="1" applyAlignment="1">
      <alignment horizontal="right" vertical="top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left" vertical="center" wrapText="1"/>
    </xf>
    <xf numFmtId="164" fontId="4" fillId="33" borderId="13" xfId="0" applyNumberFormat="1" applyFont="1" applyFill="1" applyBorder="1" applyAlignment="1">
      <alignment horizontal="right" vertical="center"/>
    </xf>
    <xf numFmtId="164" fontId="4" fillId="33" borderId="12" xfId="0" applyNumberFormat="1" applyFont="1" applyFill="1" applyBorder="1" applyAlignment="1">
      <alignment horizontal="right" vertical="center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/>
    </xf>
    <xf numFmtId="0" fontId="5" fillId="33" borderId="11" xfId="0" applyFont="1" applyFill="1" applyBorder="1" applyAlignment="1">
      <alignment horizontal="left"/>
    </xf>
    <xf numFmtId="3" fontId="5" fillId="33" borderId="14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 horizontal="left" vertical="top"/>
    </xf>
    <xf numFmtId="3" fontId="4" fillId="33" borderId="17" xfId="0" applyNumberFormat="1" applyFont="1" applyFill="1" applyBorder="1" applyAlignment="1">
      <alignment horizontal="right" vertical="top"/>
    </xf>
    <xf numFmtId="3" fontId="4" fillId="33" borderId="16" xfId="0" applyNumberFormat="1" applyFont="1" applyFill="1" applyBorder="1" applyAlignment="1">
      <alignment horizontal="right" vertical="top"/>
    </xf>
    <xf numFmtId="3" fontId="4" fillId="33" borderId="15" xfId="0" applyNumberFormat="1" applyFont="1" applyFill="1" applyBorder="1" applyAlignment="1">
      <alignment horizontal="right"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Alignment="1">
      <alignment vertical="top"/>
    </xf>
    <xf numFmtId="0" fontId="5" fillId="33" borderId="11" xfId="0" applyFont="1" applyFill="1" applyBorder="1" applyAlignment="1">
      <alignment/>
    </xf>
    <xf numFmtId="3" fontId="3" fillId="33" borderId="19" xfId="0" applyNumberFormat="1" applyFont="1" applyFill="1" applyBorder="1" applyAlignment="1">
      <alignment horizontal="left" vertical="top"/>
    </xf>
    <xf numFmtId="3" fontId="3" fillId="33" borderId="20" xfId="0" applyNumberFormat="1" applyFont="1" applyFill="1" applyBorder="1" applyAlignment="1">
      <alignment horizontal="right" vertical="top"/>
    </xf>
    <xf numFmtId="3" fontId="3" fillId="33" borderId="21" xfId="0" applyNumberFormat="1" applyFont="1" applyFill="1" applyBorder="1" applyAlignment="1">
      <alignment horizontal="right" vertical="top"/>
    </xf>
    <xf numFmtId="3" fontId="3" fillId="33" borderId="19" xfId="0" applyNumberFormat="1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2.75">
      <c r="A1" s="92" t="s">
        <v>13</v>
      </c>
      <c r="B1" s="92"/>
      <c r="C1" s="92"/>
      <c r="D1" s="92"/>
      <c r="E1" s="92"/>
      <c r="F1" s="92"/>
      <c r="G1" s="92"/>
      <c r="H1" s="92"/>
    </row>
    <row r="3" ht="12.75">
      <c r="A3" t="s">
        <v>14</v>
      </c>
    </row>
    <row r="4" ht="12.75">
      <c r="A4" t="s">
        <v>25</v>
      </c>
    </row>
    <row r="5" ht="12.75">
      <c r="A5" t="s">
        <v>26</v>
      </c>
    </row>
    <row r="7" ht="12.75">
      <c r="A7" t="s">
        <v>34</v>
      </c>
    </row>
    <row r="8" ht="12.75">
      <c r="A8" t="s">
        <v>15</v>
      </c>
    </row>
    <row r="9" ht="12.75">
      <c r="A9" t="s">
        <v>37</v>
      </c>
    </row>
    <row r="10" ht="12.75">
      <c r="A10" t="s">
        <v>38</v>
      </c>
    </row>
    <row r="11" ht="12.75">
      <c r="A11" t="s">
        <v>39</v>
      </c>
    </row>
    <row r="12" ht="12.75">
      <c r="A12" t="s">
        <v>16</v>
      </c>
    </row>
    <row r="13" ht="12.75">
      <c r="A13" t="s">
        <v>17</v>
      </c>
    </row>
    <row r="14" ht="12.75">
      <c r="A14" t="s">
        <v>28</v>
      </c>
    </row>
    <row r="15" ht="12.75">
      <c r="A15" t="s">
        <v>29</v>
      </c>
    </row>
    <row r="16" ht="12.75">
      <c r="A16" t="s">
        <v>30</v>
      </c>
    </row>
    <row r="17" ht="12.75">
      <c r="A17" t="s">
        <v>40</v>
      </c>
    </row>
    <row r="18" ht="12.75">
      <c r="A18" t="s">
        <v>18</v>
      </c>
    </row>
    <row r="19" ht="12.75">
      <c r="A19" t="s">
        <v>19</v>
      </c>
    </row>
    <row r="20" ht="12.75">
      <c r="A20" t="s">
        <v>20</v>
      </c>
    </row>
    <row r="21" ht="12.75">
      <c r="A21" t="s">
        <v>21</v>
      </c>
    </row>
    <row r="22" ht="12.75">
      <c r="A22" t="s">
        <v>27</v>
      </c>
    </row>
    <row r="23" ht="12.75">
      <c r="A23" t="s">
        <v>22</v>
      </c>
    </row>
    <row r="25" ht="12.75">
      <c r="A25" t="s">
        <v>142</v>
      </c>
    </row>
    <row r="26" ht="12.75">
      <c r="A26" s="93" t="s">
        <v>143</v>
      </c>
    </row>
  </sheetData>
  <sheetProtection/>
  <mergeCells count="1">
    <mergeCell ref="A1:H1"/>
  </mergeCells>
  <printOptions/>
  <pageMargins left="0.5" right="0.5" top="0.5" bottom="0.5" header="0.5" footer="0.3"/>
  <pageSetup fitToHeight="1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42278</v>
      </c>
      <c r="C5" s="69">
        <f>DATE(RIGHT(A2,4)-1,11,1)</f>
        <v>42309</v>
      </c>
      <c r="D5" s="69">
        <f>DATE(RIGHT(A2,4)-1,12,1)</f>
        <v>42339</v>
      </c>
      <c r="E5" s="69">
        <f>DATE(RIGHT(A2,4),1,1)</f>
        <v>42370</v>
      </c>
      <c r="F5" s="69">
        <f>DATE(RIGHT(A2,4),2,1)</f>
        <v>42401</v>
      </c>
      <c r="G5" s="69">
        <f>DATE(RIGHT(A2,4),3,1)</f>
        <v>42430</v>
      </c>
      <c r="H5" s="69">
        <f>DATE(RIGHT(A2,4),4,1)</f>
        <v>42461</v>
      </c>
      <c r="I5" s="69">
        <f>DATE(RIGHT(A2,4),5,1)</f>
        <v>42491</v>
      </c>
      <c r="J5" s="69">
        <f>DATE(RIGHT(A2,4),6,1)</f>
        <v>42522</v>
      </c>
      <c r="K5" s="69">
        <f>DATE(RIGHT(A2,4),7,1)</f>
        <v>42552</v>
      </c>
      <c r="L5" s="69">
        <f>DATE(RIGHT(A2,4),8,1)</f>
        <v>42583</v>
      </c>
      <c r="M5" s="69">
        <f>DATE(RIGHT(A2,4),9,1)</f>
        <v>42614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8507</v>
      </c>
      <c r="C6" s="74">
        <v>8350</v>
      </c>
      <c r="D6" s="74">
        <v>8391</v>
      </c>
      <c r="E6" s="74">
        <v>8251</v>
      </c>
      <c r="F6" s="74">
        <v>8018</v>
      </c>
      <c r="G6" s="74">
        <v>8271</v>
      </c>
      <c r="H6" s="74">
        <v>8192</v>
      </c>
      <c r="I6" s="74">
        <v>8418</v>
      </c>
      <c r="J6" s="74">
        <v>8475</v>
      </c>
      <c r="K6" s="74">
        <v>8484</v>
      </c>
      <c r="L6" s="74">
        <v>8547</v>
      </c>
      <c r="M6" s="75">
        <v>8539</v>
      </c>
      <c r="N6" s="73">
        <f aca="true" t="shared" si="0" ref="N6:N104">IF(SUM(B6:M6)&gt;0,AVERAGE(B6:M6),"0")</f>
        <v>8370.25</v>
      </c>
    </row>
    <row r="7" spans="1:14" s="76" customFormat="1" ht="12" customHeight="1">
      <c r="A7" s="72" t="str">
        <f>'Pregnant Women Participating'!A7</f>
        <v>Maine</v>
      </c>
      <c r="B7" s="73">
        <v>3596</v>
      </c>
      <c r="C7" s="74">
        <v>3541</v>
      </c>
      <c r="D7" s="74">
        <v>3519</v>
      </c>
      <c r="E7" s="74">
        <v>3513</v>
      </c>
      <c r="F7" s="74">
        <v>3408</v>
      </c>
      <c r="G7" s="74">
        <v>3446</v>
      </c>
      <c r="H7" s="74">
        <v>3442</v>
      </c>
      <c r="I7" s="74">
        <v>3448</v>
      </c>
      <c r="J7" s="74">
        <v>3423</v>
      </c>
      <c r="K7" s="74">
        <v>3402</v>
      </c>
      <c r="L7" s="74">
        <v>3449</v>
      </c>
      <c r="M7" s="75">
        <v>3411</v>
      </c>
      <c r="N7" s="73">
        <f t="shared" si="0"/>
        <v>3466.5</v>
      </c>
    </row>
    <row r="8" spans="1:14" s="76" customFormat="1" ht="12" customHeight="1">
      <c r="A8" s="72" t="str">
        <f>'Pregnant Women Participating'!A8</f>
        <v>Massachusetts</v>
      </c>
      <c r="B8" s="73">
        <v>16995</v>
      </c>
      <c r="C8" s="74">
        <v>16817</v>
      </c>
      <c r="D8" s="74">
        <v>16805</v>
      </c>
      <c r="E8" s="74">
        <v>16833</v>
      </c>
      <c r="F8" s="74">
        <v>16634</v>
      </c>
      <c r="G8" s="74">
        <v>16821</v>
      </c>
      <c r="H8" s="74">
        <v>16725</v>
      </c>
      <c r="I8" s="74">
        <v>16822</v>
      </c>
      <c r="J8" s="74">
        <v>16826</v>
      </c>
      <c r="K8" s="74">
        <v>16665</v>
      </c>
      <c r="L8" s="74">
        <v>16673</v>
      </c>
      <c r="M8" s="75">
        <v>16674</v>
      </c>
      <c r="N8" s="73">
        <f t="shared" si="0"/>
        <v>16774.166666666668</v>
      </c>
    </row>
    <row r="9" spans="1:14" s="76" customFormat="1" ht="12" customHeight="1">
      <c r="A9" s="72" t="str">
        <f>'Pregnant Women Participating'!A9</f>
        <v>New Hampshire</v>
      </c>
      <c r="B9" s="73">
        <v>2458</v>
      </c>
      <c r="C9" s="74">
        <v>2358</v>
      </c>
      <c r="D9" s="74">
        <v>2353</v>
      </c>
      <c r="E9" s="74">
        <v>2313</v>
      </c>
      <c r="F9" s="74">
        <v>2298</v>
      </c>
      <c r="G9" s="74">
        <v>2360</v>
      </c>
      <c r="H9" s="74">
        <v>2327</v>
      </c>
      <c r="I9" s="74">
        <v>2323</v>
      </c>
      <c r="J9" s="74">
        <v>2297</v>
      </c>
      <c r="K9" s="74">
        <v>2302</v>
      </c>
      <c r="L9" s="74">
        <v>2292</v>
      </c>
      <c r="M9" s="75">
        <v>2137</v>
      </c>
      <c r="N9" s="73">
        <f t="shared" si="0"/>
        <v>2318.1666666666665</v>
      </c>
    </row>
    <row r="10" spans="1:14" s="76" customFormat="1" ht="12" customHeight="1">
      <c r="A10" s="72" t="str">
        <f>'Pregnant Women Participating'!A10</f>
        <v>New York</v>
      </c>
      <c r="B10" s="73">
        <v>61175</v>
      </c>
      <c r="C10" s="74">
        <v>60939</v>
      </c>
      <c r="D10" s="74">
        <v>60325</v>
      </c>
      <c r="E10" s="74">
        <v>60510</v>
      </c>
      <c r="F10" s="74">
        <v>60005</v>
      </c>
      <c r="G10" s="74">
        <v>59839</v>
      </c>
      <c r="H10" s="74">
        <v>59564</v>
      </c>
      <c r="I10" s="74">
        <v>59481</v>
      </c>
      <c r="J10" s="74">
        <v>58963</v>
      </c>
      <c r="K10" s="74">
        <v>58399</v>
      </c>
      <c r="L10" s="74">
        <v>58197</v>
      </c>
      <c r="M10" s="75">
        <v>57986</v>
      </c>
      <c r="N10" s="73">
        <f t="shared" si="0"/>
        <v>59615.25</v>
      </c>
    </row>
    <row r="11" spans="1:14" s="76" customFormat="1" ht="12" customHeight="1">
      <c r="A11" s="72" t="str">
        <f>'Pregnant Women Participating'!A11</f>
        <v>Rhode Island</v>
      </c>
      <c r="B11" s="73">
        <v>4047</v>
      </c>
      <c r="C11" s="74">
        <v>3989</v>
      </c>
      <c r="D11" s="74">
        <v>3984</v>
      </c>
      <c r="E11" s="74">
        <v>3952</v>
      </c>
      <c r="F11" s="74">
        <v>3856</v>
      </c>
      <c r="G11" s="74">
        <v>3964</v>
      </c>
      <c r="H11" s="74">
        <v>3924</v>
      </c>
      <c r="I11" s="74">
        <v>3951</v>
      </c>
      <c r="J11" s="74">
        <v>3952</v>
      </c>
      <c r="K11" s="74">
        <v>3828</v>
      </c>
      <c r="L11" s="74">
        <v>3844</v>
      </c>
      <c r="M11" s="75">
        <v>3797</v>
      </c>
      <c r="N11" s="73">
        <f t="shared" si="0"/>
        <v>3924</v>
      </c>
    </row>
    <row r="12" spans="1:14" s="76" customFormat="1" ht="12" customHeight="1">
      <c r="A12" s="72" t="str">
        <f>'Pregnant Women Participating'!A12</f>
        <v>Vermont</v>
      </c>
      <c r="B12" s="73">
        <v>1410</v>
      </c>
      <c r="C12" s="74">
        <v>1407</v>
      </c>
      <c r="D12" s="74">
        <v>1390</v>
      </c>
      <c r="E12" s="74">
        <v>1386</v>
      </c>
      <c r="F12" s="74">
        <v>1350</v>
      </c>
      <c r="G12" s="74">
        <v>1344</v>
      </c>
      <c r="H12" s="74">
        <v>1352</v>
      </c>
      <c r="I12" s="74">
        <v>1351</v>
      </c>
      <c r="J12" s="74">
        <v>1343</v>
      </c>
      <c r="K12" s="74">
        <v>1337</v>
      </c>
      <c r="L12" s="74">
        <v>1330</v>
      </c>
      <c r="M12" s="75">
        <v>1295</v>
      </c>
      <c r="N12" s="73">
        <f t="shared" si="0"/>
        <v>1357.9166666666667</v>
      </c>
    </row>
    <row r="13" spans="1:14" s="76" customFormat="1" ht="12" customHeight="1">
      <c r="A13" s="72" t="str">
        <f>'Pregnant Women Participating'!A13</f>
        <v>Indian Township, ME</v>
      </c>
      <c r="B13" s="73">
        <v>14</v>
      </c>
      <c r="C13" s="74">
        <v>15</v>
      </c>
      <c r="D13" s="74">
        <v>13</v>
      </c>
      <c r="E13" s="74">
        <v>11</v>
      </c>
      <c r="F13" s="74">
        <v>12</v>
      </c>
      <c r="G13" s="74">
        <v>10</v>
      </c>
      <c r="H13" s="74">
        <v>13</v>
      </c>
      <c r="I13" s="74">
        <v>10</v>
      </c>
      <c r="J13" s="74">
        <v>11</v>
      </c>
      <c r="K13" s="74">
        <v>10</v>
      </c>
      <c r="L13" s="74">
        <v>11</v>
      </c>
      <c r="M13" s="75">
        <v>7</v>
      </c>
      <c r="N13" s="73">
        <f t="shared" si="0"/>
        <v>11.416666666666666</v>
      </c>
    </row>
    <row r="14" spans="1:14" s="76" customFormat="1" ht="12" customHeight="1">
      <c r="A14" s="72" t="str">
        <f>'Pregnant Women Participating'!A14</f>
        <v>Pleasant Point, ME</v>
      </c>
      <c r="B14" s="73">
        <v>15</v>
      </c>
      <c r="C14" s="74">
        <v>14</v>
      </c>
      <c r="D14" s="74">
        <v>15</v>
      </c>
      <c r="E14" s="74">
        <v>12</v>
      </c>
      <c r="F14" s="74">
        <v>10</v>
      </c>
      <c r="G14" s="74">
        <v>10</v>
      </c>
      <c r="H14" s="74">
        <v>8</v>
      </c>
      <c r="I14" s="74">
        <v>7</v>
      </c>
      <c r="J14" s="74">
        <v>6</v>
      </c>
      <c r="K14" s="74">
        <v>7</v>
      </c>
      <c r="L14" s="74">
        <v>10</v>
      </c>
      <c r="M14" s="75">
        <v>12</v>
      </c>
      <c r="N14" s="73">
        <f t="shared" si="0"/>
        <v>10.5</v>
      </c>
    </row>
    <row r="15" spans="1:14" s="76" customFormat="1" ht="12" customHeight="1">
      <c r="A15" s="72" t="str">
        <f>'Pregnant Women Participating'!A15</f>
        <v>Seneca Nation, NY</v>
      </c>
      <c r="B15" s="73">
        <v>42</v>
      </c>
      <c r="C15" s="74">
        <v>44</v>
      </c>
      <c r="D15" s="74">
        <v>52</v>
      </c>
      <c r="E15" s="74">
        <v>51</v>
      </c>
      <c r="F15" s="74">
        <v>47</v>
      </c>
      <c r="G15" s="74">
        <v>43</v>
      </c>
      <c r="H15" s="74">
        <v>46</v>
      </c>
      <c r="I15" s="74">
        <v>48</v>
      </c>
      <c r="J15" s="74">
        <v>45</v>
      </c>
      <c r="K15" s="74">
        <v>48</v>
      </c>
      <c r="L15" s="74">
        <v>52</v>
      </c>
      <c r="M15" s="75">
        <v>50</v>
      </c>
      <c r="N15" s="73">
        <f t="shared" si="0"/>
        <v>47.333333333333336</v>
      </c>
    </row>
    <row r="16" spans="1:14" s="81" customFormat="1" ht="24.75" customHeight="1">
      <c r="A16" s="77" t="str">
        <f>'Pregnant Women Participating'!A16</f>
        <v>Northeast Region</v>
      </c>
      <c r="B16" s="78">
        <v>98259</v>
      </c>
      <c r="C16" s="79">
        <v>97474</v>
      </c>
      <c r="D16" s="79">
        <v>96847</v>
      </c>
      <c r="E16" s="79">
        <v>96832</v>
      </c>
      <c r="F16" s="79">
        <v>95638</v>
      </c>
      <c r="G16" s="79">
        <v>96108</v>
      </c>
      <c r="H16" s="79">
        <v>95593</v>
      </c>
      <c r="I16" s="79">
        <v>95859</v>
      </c>
      <c r="J16" s="79">
        <v>95341</v>
      </c>
      <c r="K16" s="79">
        <v>94482</v>
      </c>
      <c r="L16" s="79">
        <v>94405</v>
      </c>
      <c r="M16" s="80">
        <v>93908</v>
      </c>
      <c r="N16" s="78">
        <f t="shared" si="0"/>
        <v>95895.5</v>
      </c>
    </row>
    <row r="17" spans="1:14" ht="12" customHeight="1">
      <c r="A17" s="72" t="str">
        <f>'Pregnant Women Participating'!A17</f>
        <v>Delaware</v>
      </c>
      <c r="B17" s="73">
        <v>3204</v>
      </c>
      <c r="C17" s="74">
        <v>3456</v>
      </c>
      <c r="D17" s="74">
        <v>3709</v>
      </c>
      <c r="E17" s="74">
        <v>3898</v>
      </c>
      <c r="F17" s="74">
        <v>3806</v>
      </c>
      <c r="G17" s="74">
        <v>3826</v>
      </c>
      <c r="H17" s="74">
        <v>3824</v>
      </c>
      <c r="I17" s="74">
        <v>3808</v>
      </c>
      <c r="J17" s="74">
        <v>3731</v>
      </c>
      <c r="K17" s="74">
        <v>3745</v>
      </c>
      <c r="L17" s="74">
        <v>3740</v>
      </c>
      <c r="M17" s="75">
        <v>3768</v>
      </c>
      <c r="N17" s="73">
        <f t="shared" si="0"/>
        <v>3709.5833333333335</v>
      </c>
    </row>
    <row r="18" spans="1:14" ht="12" customHeight="1">
      <c r="A18" s="72" t="str">
        <f>'Pregnant Women Participating'!A18</f>
        <v>District of Columbia</v>
      </c>
      <c r="B18" s="73">
        <v>2391</v>
      </c>
      <c r="C18" s="74">
        <v>2442</v>
      </c>
      <c r="D18" s="74">
        <v>2453</v>
      </c>
      <c r="E18" s="74">
        <v>2409</v>
      </c>
      <c r="F18" s="74">
        <v>2361</v>
      </c>
      <c r="G18" s="74">
        <v>2435</v>
      </c>
      <c r="H18" s="74">
        <v>2417</v>
      </c>
      <c r="I18" s="74">
        <v>2422</v>
      </c>
      <c r="J18" s="74">
        <v>2416</v>
      </c>
      <c r="K18" s="74">
        <v>2417</v>
      </c>
      <c r="L18" s="74">
        <v>2452</v>
      </c>
      <c r="M18" s="75">
        <v>2445</v>
      </c>
      <c r="N18" s="73">
        <f t="shared" si="0"/>
        <v>2421.6666666666665</v>
      </c>
    </row>
    <row r="19" spans="1:14" ht="12" customHeight="1">
      <c r="A19" s="72" t="str">
        <f>'Pregnant Women Participating'!A19</f>
        <v>Maryland</v>
      </c>
      <c r="B19" s="73">
        <v>21392</v>
      </c>
      <c r="C19" s="74">
        <v>21214</v>
      </c>
      <c r="D19" s="74">
        <v>21039</v>
      </c>
      <c r="E19" s="74">
        <v>20648</v>
      </c>
      <c r="F19" s="74">
        <v>20583</v>
      </c>
      <c r="G19" s="74">
        <v>20639</v>
      </c>
      <c r="H19" s="74">
        <v>20534</v>
      </c>
      <c r="I19" s="74">
        <v>20464</v>
      </c>
      <c r="J19" s="74">
        <v>20500</v>
      </c>
      <c r="K19" s="74">
        <v>20315</v>
      </c>
      <c r="L19" s="74">
        <v>20267</v>
      </c>
      <c r="M19" s="75">
        <v>20092</v>
      </c>
      <c r="N19" s="73">
        <f t="shared" si="0"/>
        <v>20640.583333333332</v>
      </c>
    </row>
    <row r="20" spans="1:14" ht="12" customHeight="1">
      <c r="A20" s="72" t="str">
        <f>'Pregnant Women Participating'!A20</f>
        <v>New Jersey</v>
      </c>
      <c r="B20" s="73">
        <v>20946</v>
      </c>
      <c r="C20" s="74">
        <v>20610</v>
      </c>
      <c r="D20" s="74">
        <v>20587</v>
      </c>
      <c r="E20" s="74">
        <v>20302</v>
      </c>
      <c r="F20" s="74">
        <v>20066</v>
      </c>
      <c r="G20" s="74">
        <v>20330</v>
      </c>
      <c r="H20" s="74">
        <v>20175</v>
      </c>
      <c r="I20" s="74">
        <v>19938</v>
      </c>
      <c r="J20" s="74">
        <v>19930</v>
      </c>
      <c r="K20" s="74">
        <v>19769</v>
      </c>
      <c r="L20" s="74">
        <v>19993</v>
      </c>
      <c r="M20" s="75">
        <v>19681</v>
      </c>
      <c r="N20" s="73">
        <f t="shared" si="0"/>
        <v>20193.916666666668</v>
      </c>
    </row>
    <row r="21" spans="1:14" ht="12" customHeight="1">
      <c r="A21" s="72" t="str">
        <f>'Pregnant Women Participating'!A21</f>
        <v>Pennsylvania</v>
      </c>
      <c r="B21" s="73">
        <v>52841</v>
      </c>
      <c r="C21" s="74">
        <v>52366</v>
      </c>
      <c r="D21" s="74">
        <v>52035</v>
      </c>
      <c r="E21" s="74">
        <v>51530</v>
      </c>
      <c r="F21" s="74">
        <v>51307</v>
      </c>
      <c r="G21" s="74">
        <v>51265</v>
      </c>
      <c r="H21" s="74">
        <v>50942</v>
      </c>
      <c r="I21" s="74">
        <v>50495</v>
      </c>
      <c r="J21" s="74">
        <v>50397</v>
      </c>
      <c r="K21" s="74">
        <v>49847</v>
      </c>
      <c r="L21" s="74">
        <v>50027</v>
      </c>
      <c r="M21" s="75">
        <v>49917</v>
      </c>
      <c r="N21" s="73">
        <f t="shared" si="0"/>
        <v>51080.75</v>
      </c>
    </row>
    <row r="22" spans="1:14" ht="12" customHeight="1">
      <c r="A22" s="72" t="str">
        <f>'Pregnant Women Participating'!A22</f>
        <v>Puerto Rico</v>
      </c>
      <c r="B22" s="73">
        <v>20119</v>
      </c>
      <c r="C22" s="74">
        <v>19485</v>
      </c>
      <c r="D22" s="74">
        <v>19537</v>
      </c>
      <c r="E22" s="74">
        <v>18960</v>
      </c>
      <c r="F22" s="74">
        <v>18766</v>
      </c>
      <c r="G22" s="74">
        <v>18508</v>
      </c>
      <c r="H22" s="74">
        <v>18205</v>
      </c>
      <c r="I22" s="74">
        <v>17950</v>
      </c>
      <c r="J22" s="74">
        <v>17915</v>
      </c>
      <c r="K22" s="74">
        <v>17534</v>
      </c>
      <c r="L22" s="74">
        <v>17622</v>
      </c>
      <c r="M22" s="75">
        <v>17530</v>
      </c>
      <c r="N22" s="73">
        <f t="shared" si="0"/>
        <v>18510.916666666668</v>
      </c>
    </row>
    <row r="23" spans="1:14" ht="12" customHeight="1">
      <c r="A23" s="72" t="str">
        <f>'Pregnant Women Participating'!A23</f>
        <v>Virginia</v>
      </c>
      <c r="B23" s="73">
        <v>28605</v>
      </c>
      <c r="C23" s="74">
        <v>28104</v>
      </c>
      <c r="D23" s="74">
        <v>27975</v>
      </c>
      <c r="E23" s="74">
        <v>27539</v>
      </c>
      <c r="F23" s="74">
        <v>27263</v>
      </c>
      <c r="G23" s="74">
        <v>27597</v>
      </c>
      <c r="H23" s="74">
        <v>27517</v>
      </c>
      <c r="I23" s="74">
        <v>27529</v>
      </c>
      <c r="J23" s="74">
        <v>27456</v>
      </c>
      <c r="K23" s="74">
        <v>27311</v>
      </c>
      <c r="L23" s="74">
        <v>27459</v>
      </c>
      <c r="M23" s="75">
        <v>27324</v>
      </c>
      <c r="N23" s="73">
        <f t="shared" si="0"/>
        <v>27639.916666666668</v>
      </c>
    </row>
    <row r="24" spans="1:14" ht="12" customHeight="1">
      <c r="A24" s="72" t="str">
        <f>'Pregnant Women Participating'!A24</f>
        <v>Virgin Islands</v>
      </c>
      <c r="B24" s="73">
        <v>358</v>
      </c>
      <c r="C24" s="74">
        <v>359</v>
      </c>
      <c r="D24" s="74">
        <v>361</v>
      </c>
      <c r="E24" s="74">
        <v>354</v>
      </c>
      <c r="F24" s="74">
        <v>368</v>
      </c>
      <c r="G24" s="74">
        <v>367</v>
      </c>
      <c r="H24" s="74">
        <v>388</v>
      </c>
      <c r="I24" s="74">
        <v>393</v>
      </c>
      <c r="J24" s="74">
        <v>384</v>
      </c>
      <c r="K24" s="74">
        <v>377</v>
      </c>
      <c r="L24" s="74">
        <v>383</v>
      </c>
      <c r="M24" s="75">
        <v>376</v>
      </c>
      <c r="N24" s="73">
        <f t="shared" si="0"/>
        <v>372.3333333333333</v>
      </c>
    </row>
    <row r="25" spans="1:14" ht="12" customHeight="1">
      <c r="A25" s="72" t="str">
        <f>'Pregnant Women Participating'!A25</f>
        <v>West Virginia</v>
      </c>
      <c r="B25" s="73">
        <v>8823</v>
      </c>
      <c r="C25" s="74">
        <v>8738</v>
      </c>
      <c r="D25" s="74">
        <v>8794</v>
      </c>
      <c r="E25" s="74">
        <v>8766</v>
      </c>
      <c r="F25" s="74">
        <v>8824</v>
      </c>
      <c r="G25" s="74">
        <v>8916</v>
      </c>
      <c r="H25" s="74">
        <v>8864</v>
      </c>
      <c r="I25" s="74">
        <v>8750</v>
      </c>
      <c r="J25" s="74">
        <v>8767</v>
      </c>
      <c r="K25" s="74">
        <v>8699</v>
      </c>
      <c r="L25" s="74">
        <v>8733</v>
      </c>
      <c r="M25" s="75">
        <v>8682</v>
      </c>
      <c r="N25" s="73">
        <f t="shared" si="0"/>
        <v>8779.666666666666</v>
      </c>
    </row>
    <row r="26" spans="1:14" s="82" customFormat="1" ht="24.75" customHeight="1">
      <c r="A26" s="77" t="str">
        <f>'Pregnant Women Participating'!A26</f>
        <v>Mid-Atlantic Region</v>
      </c>
      <c r="B26" s="78">
        <v>158679</v>
      </c>
      <c r="C26" s="79">
        <v>156774</v>
      </c>
      <c r="D26" s="79">
        <v>156490</v>
      </c>
      <c r="E26" s="79">
        <v>154406</v>
      </c>
      <c r="F26" s="79">
        <v>153344</v>
      </c>
      <c r="G26" s="79">
        <v>153883</v>
      </c>
      <c r="H26" s="79">
        <v>152866</v>
      </c>
      <c r="I26" s="79">
        <v>151749</v>
      </c>
      <c r="J26" s="79">
        <v>151496</v>
      </c>
      <c r="K26" s="79">
        <v>150014</v>
      </c>
      <c r="L26" s="79">
        <v>150676</v>
      </c>
      <c r="M26" s="80">
        <v>149815</v>
      </c>
      <c r="N26" s="78">
        <f t="shared" si="0"/>
        <v>153349.33333333334</v>
      </c>
    </row>
    <row r="27" spans="1:14" ht="12" customHeight="1">
      <c r="A27" s="72" t="str">
        <f>'Pregnant Women Participating'!A27</f>
        <v>Alabama</v>
      </c>
      <c r="B27" s="73">
        <v>30724</v>
      </c>
      <c r="C27" s="74">
        <v>30460</v>
      </c>
      <c r="D27" s="74">
        <v>30307</v>
      </c>
      <c r="E27" s="74">
        <v>30224</v>
      </c>
      <c r="F27" s="74">
        <v>30114</v>
      </c>
      <c r="G27" s="74">
        <v>30107</v>
      </c>
      <c r="H27" s="74">
        <v>30001</v>
      </c>
      <c r="I27" s="74">
        <v>29975</v>
      </c>
      <c r="J27" s="74">
        <v>30117</v>
      </c>
      <c r="K27" s="74">
        <v>29946</v>
      </c>
      <c r="L27" s="74">
        <v>29895</v>
      </c>
      <c r="M27" s="75">
        <v>29815</v>
      </c>
      <c r="N27" s="73">
        <f t="shared" si="0"/>
        <v>30140.416666666668</v>
      </c>
    </row>
    <row r="28" spans="1:14" ht="12" customHeight="1">
      <c r="A28" s="72" t="str">
        <f>'Pregnant Women Participating'!A28</f>
        <v>Florida</v>
      </c>
      <c r="B28" s="73">
        <v>82408</v>
      </c>
      <c r="C28" s="74">
        <v>81103</v>
      </c>
      <c r="D28" s="74">
        <v>80176</v>
      </c>
      <c r="E28" s="74">
        <v>79934</v>
      </c>
      <c r="F28" s="74">
        <v>79183</v>
      </c>
      <c r="G28" s="74">
        <v>79938</v>
      </c>
      <c r="H28" s="74">
        <v>79905</v>
      </c>
      <c r="I28" s="74">
        <v>79977</v>
      </c>
      <c r="J28" s="74">
        <v>80150</v>
      </c>
      <c r="K28" s="74">
        <v>80226</v>
      </c>
      <c r="L28" s="74">
        <v>79603</v>
      </c>
      <c r="M28" s="75">
        <v>78567</v>
      </c>
      <c r="N28" s="73">
        <f t="shared" si="0"/>
        <v>80097.5</v>
      </c>
    </row>
    <row r="29" spans="1:14" ht="12" customHeight="1">
      <c r="A29" s="72" t="str">
        <f>'Pregnant Women Participating'!A29</f>
        <v>Georgia</v>
      </c>
      <c r="B29" s="73">
        <v>46451</v>
      </c>
      <c r="C29" s="74">
        <v>45529</v>
      </c>
      <c r="D29" s="74">
        <v>44371</v>
      </c>
      <c r="E29" s="74">
        <v>38449</v>
      </c>
      <c r="F29" s="74">
        <v>38687</v>
      </c>
      <c r="G29" s="74">
        <v>39423</v>
      </c>
      <c r="H29" s="74">
        <v>38676</v>
      </c>
      <c r="I29" s="74">
        <v>38053</v>
      </c>
      <c r="J29" s="74">
        <v>41313</v>
      </c>
      <c r="K29" s="74">
        <v>40833</v>
      </c>
      <c r="L29" s="74">
        <v>41257</v>
      </c>
      <c r="M29" s="75">
        <v>39087</v>
      </c>
      <c r="N29" s="73">
        <f t="shared" si="0"/>
        <v>41010.75</v>
      </c>
    </row>
    <row r="30" spans="1:14" ht="12" customHeight="1">
      <c r="A30" s="72" t="str">
        <f>'Pregnant Women Participating'!A30</f>
        <v>Kentucky</v>
      </c>
      <c r="B30" s="73">
        <v>24307</v>
      </c>
      <c r="C30" s="74">
        <v>24156</v>
      </c>
      <c r="D30" s="74">
        <v>24153</v>
      </c>
      <c r="E30" s="74">
        <v>23917</v>
      </c>
      <c r="F30" s="74">
        <v>23877</v>
      </c>
      <c r="G30" s="74">
        <v>24100</v>
      </c>
      <c r="H30" s="74">
        <v>23890</v>
      </c>
      <c r="I30" s="74">
        <v>23817</v>
      </c>
      <c r="J30" s="74">
        <v>23865</v>
      </c>
      <c r="K30" s="74">
        <v>23545</v>
      </c>
      <c r="L30" s="74">
        <v>23768</v>
      </c>
      <c r="M30" s="75">
        <v>23552</v>
      </c>
      <c r="N30" s="73">
        <f t="shared" si="0"/>
        <v>23912.25</v>
      </c>
    </row>
    <row r="31" spans="1:14" ht="12" customHeight="1">
      <c r="A31" s="72" t="str">
        <f>'Pregnant Women Participating'!A31</f>
        <v>Mississippi</v>
      </c>
      <c r="B31" s="73">
        <v>22870</v>
      </c>
      <c r="C31" s="74">
        <v>22631</v>
      </c>
      <c r="D31" s="74">
        <v>22249</v>
      </c>
      <c r="E31" s="74">
        <v>21996</v>
      </c>
      <c r="F31" s="74">
        <v>21895</v>
      </c>
      <c r="G31" s="74">
        <v>22020</v>
      </c>
      <c r="H31" s="74">
        <v>21744</v>
      </c>
      <c r="I31" s="74">
        <v>21749</v>
      </c>
      <c r="J31" s="74">
        <v>21917</v>
      </c>
      <c r="K31" s="74">
        <v>21627</v>
      </c>
      <c r="L31" s="74">
        <v>21719</v>
      </c>
      <c r="M31" s="75">
        <v>21615</v>
      </c>
      <c r="N31" s="73">
        <f t="shared" si="0"/>
        <v>22002.666666666668</v>
      </c>
    </row>
    <row r="32" spans="1:14" ht="12" customHeight="1">
      <c r="A32" s="72" t="str">
        <f>'Pregnant Women Participating'!A32</f>
        <v>North Carolina</v>
      </c>
      <c r="B32" s="73">
        <v>43303</v>
      </c>
      <c r="C32" s="74">
        <v>42926</v>
      </c>
      <c r="D32" s="74">
        <v>42599</v>
      </c>
      <c r="E32" s="74">
        <v>42082</v>
      </c>
      <c r="F32" s="74">
        <v>41503</v>
      </c>
      <c r="G32" s="74">
        <v>41577</v>
      </c>
      <c r="H32" s="74">
        <v>41189</v>
      </c>
      <c r="I32" s="74">
        <v>41275</v>
      </c>
      <c r="J32" s="74">
        <v>41324</v>
      </c>
      <c r="K32" s="74">
        <v>40943</v>
      </c>
      <c r="L32" s="74">
        <v>40838</v>
      </c>
      <c r="M32" s="75">
        <v>40555</v>
      </c>
      <c r="N32" s="73">
        <f t="shared" si="0"/>
        <v>41676.166666666664</v>
      </c>
    </row>
    <row r="33" spans="1:14" ht="12" customHeight="1">
      <c r="A33" s="72" t="str">
        <f>'Pregnant Women Participating'!A33</f>
        <v>South Carolina</v>
      </c>
      <c r="B33" s="73">
        <v>24290</v>
      </c>
      <c r="C33" s="74">
        <v>24230</v>
      </c>
      <c r="D33" s="74">
        <v>24037</v>
      </c>
      <c r="E33" s="74">
        <v>23745</v>
      </c>
      <c r="F33" s="74">
        <v>23721</v>
      </c>
      <c r="G33" s="74">
        <v>23911</v>
      </c>
      <c r="H33" s="74">
        <v>23677</v>
      </c>
      <c r="I33" s="74">
        <v>23585</v>
      </c>
      <c r="J33" s="74">
        <v>23690</v>
      </c>
      <c r="K33" s="74">
        <v>23555</v>
      </c>
      <c r="L33" s="74">
        <v>23674</v>
      </c>
      <c r="M33" s="75">
        <v>23463</v>
      </c>
      <c r="N33" s="73">
        <f t="shared" si="0"/>
        <v>23798.166666666668</v>
      </c>
    </row>
    <row r="34" spans="1:14" ht="12" customHeight="1">
      <c r="A34" s="72" t="str">
        <f>'Pregnant Women Participating'!A34</f>
        <v>Tennessee</v>
      </c>
      <c r="B34" s="73">
        <v>33435</v>
      </c>
      <c r="C34" s="74">
        <v>32899</v>
      </c>
      <c r="D34" s="74">
        <v>32707</v>
      </c>
      <c r="E34" s="74">
        <v>32224</v>
      </c>
      <c r="F34" s="74">
        <v>31946</v>
      </c>
      <c r="G34" s="74">
        <v>32146</v>
      </c>
      <c r="H34" s="74">
        <v>32086</v>
      </c>
      <c r="I34" s="74">
        <v>32069</v>
      </c>
      <c r="J34" s="74">
        <v>32114</v>
      </c>
      <c r="K34" s="74">
        <v>31831</v>
      </c>
      <c r="L34" s="74">
        <v>32045</v>
      </c>
      <c r="M34" s="75">
        <v>32034</v>
      </c>
      <c r="N34" s="73">
        <f t="shared" si="0"/>
        <v>32294.666666666668</v>
      </c>
    </row>
    <row r="35" spans="1:14" ht="12" customHeight="1">
      <c r="A35" s="72" t="str">
        <f>'Pregnant Women Participating'!A35</f>
        <v>Choctaw Indians, MS</v>
      </c>
      <c r="B35" s="73">
        <v>171</v>
      </c>
      <c r="C35" s="74">
        <v>156</v>
      </c>
      <c r="D35" s="74">
        <v>153</v>
      </c>
      <c r="E35" s="74">
        <v>160</v>
      </c>
      <c r="F35" s="74">
        <v>164</v>
      </c>
      <c r="G35" s="74">
        <v>156</v>
      </c>
      <c r="H35" s="74">
        <v>150</v>
      </c>
      <c r="I35" s="74">
        <v>157</v>
      </c>
      <c r="J35" s="74">
        <v>142</v>
      </c>
      <c r="K35" s="74">
        <v>140</v>
      </c>
      <c r="L35" s="74">
        <v>146</v>
      </c>
      <c r="M35" s="75">
        <v>149</v>
      </c>
      <c r="N35" s="73">
        <f t="shared" si="0"/>
        <v>153.66666666666666</v>
      </c>
    </row>
    <row r="36" spans="1:14" ht="12" customHeight="1">
      <c r="A36" s="72" t="str">
        <f>'Pregnant Women Participating'!A36</f>
        <v>Eastern Cherokee, NC</v>
      </c>
      <c r="B36" s="73">
        <v>95</v>
      </c>
      <c r="C36" s="74">
        <v>94</v>
      </c>
      <c r="D36" s="74">
        <v>89</v>
      </c>
      <c r="E36" s="74">
        <v>91</v>
      </c>
      <c r="F36" s="74">
        <v>94</v>
      </c>
      <c r="G36" s="74">
        <v>96</v>
      </c>
      <c r="H36" s="74">
        <v>95</v>
      </c>
      <c r="I36" s="74">
        <v>93</v>
      </c>
      <c r="J36" s="74">
        <v>96</v>
      </c>
      <c r="K36" s="74">
        <v>96</v>
      </c>
      <c r="L36" s="74">
        <v>98</v>
      </c>
      <c r="M36" s="75">
        <v>100</v>
      </c>
      <c r="N36" s="73">
        <f t="shared" si="0"/>
        <v>94.75</v>
      </c>
    </row>
    <row r="37" spans="1:14" s="82" customFormat="1" ht="24.75" customHeight="1">
      <c r="A37" s="77" t="str">
        <f>'Pregnant Women Participating'!A37</f>
        <v>Southeast Region</v>
      </c>
      <c r="B37" s="78">
        <v>308054</v>
      </c>
      <c r="C37" s="79">
        <v>304184</v>
      </c>
      <c r="D37" s="79">
        <v>300841</v>
      </c>
      <c r="E37" s="79">
        <v>292822</v>
      </c>
      <c r="F37" s="79">
        <v>291184</v>
      </c>
      <c r="G37" s="79">
        <v>293474</v>
      </c>
      <c r="H37" s="79">
        <v>291413</v>
      </c>
      <c r="I37" s="79">
        <v>290750</v>
      </c>
      <c r="J37" s="79">
        <v>294728</v>
      </c>
      <c r="K37" s="79">
        <v>292742</v>
      </c>
      <c r="L37" s="79">
        <v>293043</v>
      </c>
      <c r="M37" s="80">
        <v>288937</v>
      </c>
      <c r="N37" s="78">
        <f t="shared" si="0"/>
        <v>295181</v>
      </c>
    </row>
    <row r="38" spans="1:14" ht="12" customHeight="1">
      <c r="A38" s="72" t="str">
        <f>'Pregnant Women Participating'!A38</f>
        <v>Illinois</v>
      </c>
      <c r="B38" s="73">
        <v>49093</v>
      </c>
      <c r="C38" s="74">
        <v>48132</v>
      </c>
      <c r="D38" s="74">
        <v>48000</v>
      </c>
      <c r="E38" s="74">
        <v>47650</v>
      </c>
      <c r="F38" s="74">
        <v>46871</v>
      </c>
      <c r="G38" s="74">
        <v>47377</v>
      </c>
      <c r="H38" s="74">
        <v>46759</v>
      </c>
      <c r="I38" s="74">
        <v>46584</v>
      </c>
      <c r="J38" s="74">
        <v>46741</v>
      </c>
      <c r="K38" s="74">
        <v>46001</v>
      </c>
      <c r="L38" s="74">
        <v>46504</v>
      </c>
      <c r="M38" s="75">
        <v>45812</v>
      </c>
      <c r="N38" s="73">
        <f t="shared" si="0"/>
        <v>47127</v>
      </c>
    </row>
    <row r="39" spans="1:14" ht="12" customHeight="1">
      <c r="A39" s="72" t="str">
        <f>'Pregnant Women Participating'!A39</f>
        <v>Indiana</v>
      </c>
      <c r="B39" s="73">
        <v>31305</v>
      </c>
      <c r="C39" s="74">
        <v>30994</v>
      </c>
      <c r="D39" s="74">
        <v>30811</v>
      </c>
      <c r="E39" s="74">
        <v>30695</v>
      </c>
      <c r="F39" s="74">
        <v>30116</v>
      </c>
      <c r="G39" s="74">
        <v>30233</v>
      </c>
      <c r="H39" s="74">
        <v>29982</v>
      </c>
      <c r="I39" s="74">
        <v>29943</v>
      </c>
      <c r="J39" s="74">
        <v>29942</v>
      </c>
      <c r="K39" s="74">
        <v>29760</v>
      </c>
      <c r="L39" s="74">
        <v>29699</v>
      </c>
      <c r="M39" s="75">
        <v>29314</v>
      </c>
      <c r="N39" s="73">
        <f t="shared" si="0"/>
        <v>30232.833333333332</v>
      </c>
    </row>
    <row r="40" spans="1:14" ht="12" customHeight="1">
      <c r="A40" s="72" t="str">
        <f>'Pregnant Women Participating'!A40</f>
        <v>Michigan</v>
      </c>
      <c r="B40" s="73">
        <v>46765</v>
      </c>
      <c r="C40" s="74">
        <v>46301</v>
      </c>
      <c r="D40" s="74">
        <v>45943</v>
      </c>
      <c r="E40" s="74">
        <v>45795</v>
      </c>
      <c r="F40" s="74">
        <v>45488</v>
      </c>
      <c r="G40" s="74">
        <v>45454</v>
      </c>
      <c r="H40" s="74">
        <v>45291</v>
      </c>
      <c r="I40" s="74">
        <v>45143</v>
      </c>
      <c r="J40" s="74">
        <v>45091</v>
      </c>
      <c r="K40" s="74">
        <v>45100</v>
      </c>
      <c r="L40" s="74">
        <v>44796</v>
      </c>
      <c r="M40" s="75">
        <v>44537</v>
      </c>
      <c r="N40" s="73">
        <f t="shared" si="0"/>
        <v>45475.333333333336</v>
      </c>
    </row>
    <row r="41" spans="1:14" ht="12" customHeight="1">
      <c r="A41" s="72" t="str">
        <f>'Pregnant Women Participating'!A41</f>
        <v>Minnesota</v>
      </c>
      <c r="B41" s="73">
        <v>17007</v>
      </c>
      <c r="C41" s="74">
        <v>16905</v>
      </c>
      <c r="D41" s="74">
        <v>16925</v>
      </c>
      <c r="E41" s="74">
        <v>16812</v>
      </c>
      <c r="F41" s="74">
        <v>16557</v>
      </c>
      <c r="G41" s="74">
        <v>16858</v>
      </c>
      <c r="H41" s="74">
        <v>16779</v>
      </c>
      <c r="I41" s="74">
        <v>16749</v>
      </c>
      <c r="J41" s="74">
        <v>16649</v>
      </c>
      <c r="K41" s="74">
        <v>16522</v>
      </c>
      <c r="L41" s="74">
        <v>16643</v>
      </c>
      <c r="M41" s="75">
        <v>16580</v>
      </c>
      <c r="N41" s="73">
        <f t="shared" si="0"/>
        <v>16748.833333333332</v>
      </c>
    </row>
    <row r="42" spans="1:14" ht="12" customHeight="1">
      <c r="A42" s="72" t="str">
        <f>'Pregnant Women Participating'!A42</f>
        <v>Ohio</v>
      </c>
      <c r="B42" s="73">
        <v>61423</v>
      </c>
      <c r="C42" s="74">
        <v>61116</v>
      </c>
      <c r="D42" s="74">
        <v>64090</v>
      </c>
      <c r="E42" s="74">
        <v>63120</v>
      </c>
      <c r="F42" s="74">
        <v>62755</v>
      </c>
      <c r="G42" s="74">
        <v>62560</v>
      </c>
      <c r="H42" s="74">
        <v>61963</v>
      </c>
      <c r="I42" s="74">
        <v>61894</v>
      </c>
      <c r="J42" s="74">
        <v>62216</v>
      </c>
      <c r="K42" s="74">
        <v>61490</v>
      </c>
      <c r="L42" s="74">
        <v>62385</v>
      </c>
      <c r="M42" s="75">
        <v>62477</v>
      </c>
      <c r="N42" s="73">
        <f t="shared" si="0"/>
        <v>62290.75</v>
      </c>
    </row>
    <row r="43" spans="1:14" ht="12" customHeight="1">
      <c r="A43" s="72" t="str">
        <f>'Pregnant Women Participating'!A43</f>
        <v>Wisconsin</v>
      </c>
      <c r="B43" s="73">
        <v>19189</v>
      </c>
      <c r="C43" s="74">
        <v>19045</v>
      </c>
      <c r="D43" s="74">
        <v>19123</v>
      </c>
      <c r="E43" s="74">
        <v>18937</v>
      </c>
      <c r="F43" s="74">
        <v>18682</v>
      </c>
      <c r="G43" s="74">
        <v>18726</v>
      </c>
      <c r="H43" s="74">
        <v>18739</v>
      </c>
      <c r="I43" s="74">
        <v>18780</v>
      </c>
      <c r="J43" s="74">
        <v>18799</v>
      </c>
      <c r="K43" s="74">
        <v>18587</v>
      </c>
      <c r="L43" s="74">
        <v>18705</v>
      </c>
      <c r="M43" s="75">
        <v>18647</v>
      </c>
      <c r="N43" s="73">
        <f t="shared" si="0"/>
        <v>18829.916666666668</v>
      </c>
    </row>
    <row r="44" spans="1:14" s="82" customFormat="1" ht="24.75" customHeight="1">
      <c r="A44" s="77" t="str">
        <f>'Pregnant Women Participating'!A44</f>
        <v>Midwest Region</v>
      </c>
      <c r="B44" s="78">
        <v>224782</v>
      </c>
      <c r="C44" s="79">
        <v>222493</v>
      </c>
      <c r="D44" s="79">
        <v>224892</v>
      </c>
      <c r="E44" s="79">
        <v>223009</v>
      </c>
      <c r="F44" s="79">
        <v>220469</v>
      </c>
      <c r="G44" s="79">
        <v>221208</v>
      </c>
      <c r="H44" s="79">
        <v>219513</v>
      </c>
      <c r="I44" s="79">
        <v>219093</v>
      </c>
      <c r="J44" s="79">
        <v>219438</v>
      </c>
      <c r="K44" s="79">
        <v>217460</v>
      </c>
      <c r="L44" s="79">
        <v>218732</v>
      </c>
      <c r="M44" s="80">
        <v>217367</v>
      </c>
      <c r="N44" s="78">
        <f t="shared" si="0"/>
        <v>220704.66666666666</v>
      </c>
    </row>
    <row r="45" spans="1:14" ht="12" customHeight="1">
      <c r="A45" s="72" t="str">
        <f>'Pregnant Women Participating'!A45</f>
        <v>Arkansas</v>
      </c>
      <c r="B45" s="73">
        <v>20483</v>
      </c>
      <c r="C45" s="74">
        <v>20439</v>
      </c>
      <c r="D45" s="74">
        <v>20424</v>
      </c>
      <c r="E45" s="74">
        <v>20162</v>
      </c>
      <c r="F45" s="74">
        <v>19978</v>
      </c>
      <c r="G45" s="74">
        <v>20183</v>
      </c>
      <c r="H45" s="74">
        <v>19905</v>
      </c>
      <c r="I45" s="74">
        <v>19977</v>
      </c>
      <c r="J45" s="74">
        <v>19981</v>
      </c>
      <c r="K45" s="74">
        <v>19828</v>
      </c>
      <c r="L45" s="74">
        <v>19938</v>
      </c>
      <c r="M45" s="75">
        <v>19706</v>
      </c>
      <c r="N45" s="73">
        <f t="shared" si="0"/>
        <v>20083.666666666668</v>
      </c>
    </row>
    <row r="46" spans="1:14" ht="12" customHeight="1">
      <c r="A46" s="72" t="str">
        <f>'Pregnant Women Participating'!A46</f>
        <v>Louisiana</v>
      </c>
      <c r="B46" s="73">
        <v>33623</v>
      </c>
      <c r="C46" s="74">
        <v>33348</v>
      </c>
      <c r="D46" s="74">
        <v>33233</v>
      </c>
      <c r="E46" s="74">
        <v>33279</v>
      </c>
      <c r="F46" s="74">
        <v>33273</v>
      </c>
      <c r="G46" s="74">
        <v>33073</v>
      </c>
      <c r="H46" s="74">
        <v>32742</v>
      </c>
      <c r="I46" s="74">
        <v>32876</v>
      </c>
      <c r="J46" s="74">
        <v>32896</v>
      </c>
      <c r="K46" s="74">
        <v>32679</v>
      </c>
      <c r="L46" s="74">
        <v>32753</v>
      </c>
      <c r="M46" s="75">
        <v>32320</v>
      </c>
      <c r="N46" s="73">
        <f t="shared" si="0"/>
        <v>33007.916666666664</v>
      </c>
    </row>
    <row r="47" spans="1:14" ht="12" customHeight="1">
      <c r="A47" s="72" t="str">
        <f>'Pregnant Women Participating'!A47</f>
        <v>New Mexico</v>
      </c>
      <c r="B47" s="73">
        <v>8572</v>
      </c>
      <c r="C47" s="74">
        <v>8603</v>
      </c>
      <c r="D47" s="74">
        <v>8429</v>
      </c>
      <c r="E47" s="74">
        <v>8354</v>
      </c>
      <c r="F47" s="74">
        <v>8244</v>
      </c>
      <c r="G47" s="74">
        <v>8022</v>
      </c>
      <c r="H47" s="74">
        <v>7818</v>
      </c>
      <c r="I47" s="74">
        <v>7886</v>
      </c>
      <c r="J47" s="74">
        <v>8181</v>
      </c>
      <c r="K47" s="74">
        <v>8204</v>
      </c>
      <c r="L47" s="74">
        <v>8276</v>
      </c>
      <c r="M47" s="75">
        <v>8291</v>
      </c>
      <c r="N47" s="73">
        <f t="shared" si="0"/>
        <v>8240</v>
      </c>
    </row>
    <row r="48" spans="1:14" ht="12" customHeight="1">
      <c r="A48" s="72" t="str">
        <f>'Pregnant Women Participating'!A48</f>
        <v>Oklahoma</v>
      </c>
      <c r="B48" s="73">
        <v>17649</v>
      </c>
      <c r="C48" s="74">
        <v>17331</v>
      </c>
      <c r="D48" s="74">
        <v>17082</v>
      </c>
      <c r="E48" s="74">
        <v>17080</v>
      </c>
      <c r="F48" s="74">
        <v>16838</v>
      </c>
      <c r="G48" s="74">
        <v>16956</v>
      </c>
      <c r="H48" s="74">
        <v>16744</v>
      </c>
      <c r="I48" s="74">
        <v>16813</v>
      </c>
      <c r="J48" s="74">
        <v>17173</v>
      </c>
      <c r="K48" s="74">
        <v>17285</v>
      </c>
      <c r="L48" s="74">
        <v>17513</v>
      </c>
      <c r="M48" s="75">
        <v>17453</v>
      </c>
      <c r="N48" s="73">
        <f t="shared" si="0"/>
        <v>17159.75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114787</v>
      </c>
      <c r="C50" s="74">
        <v>112527</v>
      </c>
      <c r="D50" s="74">
        <v>111589</v>
      </c>
      <c r="E50" s="74">
        <v>110257</v>
      </c>
      <c r="F50" s="74">
        <v>108955</v>
      </c>
      <c r="G50" s="74">
        <v>108929</v>
      </c>
      <c r="H50" s="74">
        <v>107503</v>
      </c>
      <c r="I50" s="74">
        <v>106982</v>
      </c>
      <c r="J50" s="74">
        <v>108400</v>
      </c>
      <c r="K50" s="74">
        <v>106815</v>
      </c>
      <c r="L50" s="74">
        <v>108764</v>
      </c>
      <c r="M50" s="75">
        <v>108474</v>
      </c>
      <c r="N50" s="73">
        <f t="shared" si="0"/>
        <v>109498.5</v>
      </c>
    </row>
    <row r="51" spans="1:14" ht="12" customHeight="1">
      <c r="A51" s="72" t="str">
        <f>'Pregnant Women Participating'!A51</f>
        <v>Acoma, Canoncito &amp; Laguna, NM</v>
      </c>
      <c r="B51" s="73">
        <v>44</v>
      </c>
      <c r="C51" s="74">
        <v>47</v>
      </c>
      <c r="D51" s="74">
        <v>56</v>
      </c>
      <c r="E51" s="74">
        <v>55</v>
      </c>
      <c r="F51" s="74">
        <v>52</v>
      </c>
      <c r="G51" s="74">
        <v>51</v>
      </c>
      <c r="H51" s="74">
        <v>52</v>
      </c>
      <c r="I51" s="74">
        <v>54</v>
      </c>
      <c r="J51" s="74">
        <v>53</v>
      </c>
      <c r="K51" s="74">
        <v>50</v>
      </c>
      <c r="L51" s="74">
        <v>50</v>
      </c>
      <c r="M51" s="75">
        <v>48</v>
      </c>
      <c r="N51" s="73">
        <f t="shared" si="0"/>
        <v>51</v>
      </c>
    </row>
    <row r="52" spans="1:14" ht="12" customHeight="1">
      <c r="A52" s="72" t="str">
        <f>'Pregnant Women Participating'!A52</f>
        <v>Eight Northern Pueblos, NM</v>
      </c>
      <c r="B52" s="73">
        <v>36</v>
      </c>
      <c r="C52" s="74">
        <v>40</v>
      </c>
      <c r="D52" s="74">
        <v>50</v>
      </c>
      <c r="E52" s="74">
        <v>51</v>
      </c>
      <c r="F52" s="74">
        <v>52</v>
      </c>
      <c r="G52" s="74">
        <v>49</v>
      </c>
      <c r="H52" s="74">
        <v>47</v>
      </c>
      <c r="I52" s="74">
        <v>51</v>
      </c>
      <c r="J52" s="74">
        <v>50</v>
      </c>
      <c r="K52" s="74">
        <v>51</v>
      </c>
      <c r="L52" s="74">
        <v>57</v>
      </c>
      <c r="M52" s="75">
        <v>57</v>
      </c>
      <c r="N52" s="73">
        <f t="shared" si="0"/>
        <v>49.25</v>
      </c>
    </row>
    <row r="53" spans="1:14" ht="12" customHeight="1">
      <c r="A53" s="72" t="str">
        <f>'Pregnant Women Participating'!A53</f>
        <v>Five Sandoval Pueblos, NM</v>
      </c>
      <c r="B53" s="73">
        <v>54</v>
      </c>
      <c r="C53" s="74">
        <v>56</v>
      </c>
      <c r="D53" s="74">
        <v>52</v>
      </c>
      <c r="E53" s="74">
        <v>48</v>
      </c>
      <c r="F53" s="74">
        <v>52</v>
      </c>
      <c r="G53" s="74">
        <v>56</v>
      </c>
      <c r="H53" s="74">
        <v>48</v>
      </c>
      <c r="I53" s="74">
        <v>53</v>
      </c>
      <c r="J53" s="74">
        <v>53</v>
      </c>
      <c r="K53" s="74">
        <v>55</v>
      </c>
      <c r="L53" s="74">
        <v>56</v>
      </c>
      <c r="M53" s="75">
        <v>52</v>
      </c>
      <c r="N53" s="73">
        <f t="shared" si="0"/>
        <v>52.916666666666664</v>
      </c>
    </row>
    <row r="54" spans="1:14" ht="12" customHeight="1">
      <c r="A54" s="72" t="str">
        <f>'Pregnant Women Participating'!A54</f>
        <v>Isleta Pueblo, NM</v>
      </c>
      <c r="B54" s="73">
        <v>219</v>
      </c>
      <c r="C54" s="74">
        <v>211</v>
      </c>
      <c r="D54" s="74">
        <v>214</v>
      </c>
      <c r="E54" s="74">
        <v>203</v>
      </c>
      <c r="F54" s="74">
        <v>205</v>
      </c>
      <c r="G54" s="74">
        <v>187</v>
      </c>
      <c r="H54" s="74">
        <v>195</v>
      </c>
      <c r="I54" s="74">
        <v>193</v>
      </c>
      <c r="J54" s="74">
        <v>183</v>
      </c>
      <c r="K54" s="74">
        <v>195</v>
      </c>
      <c r="L54" s="74">
        <v>199</v>
      </c>
      <c r="M54" s="75">
        <v>220</v>
      </c>
      <c r="N54" s="73">
        <f t="shared" si="0"/>
        <v>202</v>
      </c>
    </row>
    <row r="55" spans="1:14" ht="12" customHeight="1">
      <c r="A55" s="72" t="str">
        <f>'Pregnant Women Participating'!A55</f>
        <v>San Felipe Pueblo, NM</v>
      </c>
      <c r="B55" s="73">
        <v>30</v>
      </c>
      <c r="C55" s="74">
        <v>32</v>
      </c>
      <c r="D55" s="74">
        <v>33</v>
      </c>
      <c r="E55" s="74">
        <v>36</v>
      </c>
      <c r="F55" s="74">
        <v>36</v>
      </c>
      <c r="G55" s="74">
        <v>34</v>
      </c>
      <c r="H55" s="74">
        <v>34</v>
      </c>
      <c r="I55" s="74">
        <v>29</v>
      </c>
      <c r="J55" s="74">
        <v>34</v>
      </c>
      <c r="K55" s="74">
        <v>36</v>
      </c>
      <c r="L55" s="74">
        <v>41</v>
      </c>
      <c r="M55" s="75">
        <v>44</v>
      </c>
      <c r="N55" s="73">
        <f t="shared" si="0"/>
        <v>34.916666666666664</v>
      </c>
    </row>
    <row r="56" spans="1:14" ht="12" customHeight="1">
      <c r="A56" s="72" t="str">
        <f>'Pregnant Women Participating'!A56</f>
        <v>Santo Domingo Tribe, NM</v>
      </c>
      <c r="B56" s="73">
        <v>20</v>
      </c>
      <c r="C56" s="74">
        <v>26</v>
      </c>
      <c r="D56" s="74">
        <v>22</v>
      </c>
      <c r="E56" s="74">
        <v>20</v>
      </c>
      <c r="F56" s="74">
        <v>18</v>
      </c>
      <c r="G56" s="74">
        <v>19</v>
      </c>
      <c r="H56" s="74">
        <v>24</v>
      </c>
      <c r="I56" s="74">
        <v>25</v>
      </c>
      <c r="J56" s="74">
        <v>19</v>
      </c>
      <c r="K56" s="74">
        <v>18</v>
      </c>
      <c r="L56" s="74">
        <v>19</v>
      </c>
      <c r="M56" s="75">
        <v>19</v>
      </c>
      <c r="N56" s="73">
        <f t="shared" si="0"/>
        <v>20.75</v>
      </c>
    </row>
    <row r="57" spans="1:14" ht="12" customHeight="1">
      <c r="A57" s="72" t="str">
        <f>'Pregnant Women Participating'!A57</f>
        <v>Zuni Pueblo, NM</v>
      </c>
      <c r="B57" s="73">
        <v>53</v>
      </c>
      <c r="C57" s="74">
        <v>46</v>
      </c>
      <c r="D57" s="74">
        <v>39</v>
      </c>
      <c r="E57" s="74">
        <v>32</v>
      </c>
      <c r="F57" s="74">
        <v>32</v>
      </c>
      <c r="G57" s="74">
        <v>39</v>
      </c>
      <c r="H57" s="74">
        <v>43</v>
      </c>
      <c r="I57" s="74">
        <v>41</v>
      </c>
      <c r="J57" s="74">
        <v>45</v>
      </c>
      <c r="K57" s="74">
        <v>46</v>
      </c>
      <c r="L57" s="74">
        <v>45</v>
      </c>
      <c r="M57" s="75">
        <v>42</v>
      </c>
      <c r="N57" s="73">
        <f t="shared" si="0"/>
        <v>41.916666666666664</v>
      </c>
    </row>
    <row r="58" spans="1:14" ht="12" customHeight="1">
      <c r="A58" s="72" t="str">
        <f>'Pregnant Women Participating'!A58</f>
        <v>Cherokee Nation, OK</v>
      </c>
      <c r="B58" s="73">
        <v>1663</v>
      </c>
      <c r="C58" s="74">
        <v>1670</v>
      </c>
      <c r="D58" s="74">
        <v>1672</v>
      </c>
      <c r="E58" s="74">
        <v>1661</v>
      </c>
      <c r="F58" s="74">
        <v>1631</v>
      </c>
      <c r="G58" s="74">
        <v>1650</v>
      </c>
      <c r="H58" s="74">
        <v>1616</v>
      </c>
      <c r="I58" s="74">
        <v>1629</v>
      </c>
      <c r="J58" s="74">
        <v>1696</v>
      </c>
      <c r="K58" s="74">
        <v>1712</v>
      </c>
      <c r="L58" s="74">
        <v>1709</v>
      </c>
      <c r="M58" s="75">
        <v>1682</v>
      </c>
      <c r="N58" s="73">
        <f t="shared" si="0"/>
        <v>1665.9166666666667</v>
      </c>
    </row>
    <row r="59" spans="1:14" ht="12" customHeight="1">
      <c r="A59" s="72" t="str">
        <f>'Pregnant Women Participating'!A59</f>
        <v>Chickasaw Nation, OK</v>
      </c>
      <c r="B59" s="73">
        <v>703</v>
      </c>
      <c r="C59" s="74">
        <v>709</v>
      </c>
      <c r="D59" s="74">
        <v>710</v>
      </c>
      <c r="E59" s="74">
        <v>721</v>
      </c>
      <c r="F59" s="74">
        <v>727</v>
      </c>
      <c r="G59" s="74">
        <v>710</v>
      </c>
      <c r="H59" s="74">
        <v>730</v>
      </c>
      <c r="I59" s="74">
        <v>743</v>
      </c>
      <c r="J59" s="74">
        <v>745</v>
      </c>
      <c r="K59" s="74">
        <v>734</v>
      </c>
      <c r="L59" s="74">
        <v>747</v>
      </c>
      <c r="M59" s="75">
        <v>768</v>
      </c>
      <c r="N59" s="73">
        <f t="shared" si="0"/>
        <v>728.9166666666666</v>
      </c>
    </row>
    <row r="60" spans="1:14" ht="12" customHeight="1">
      <c r="A60" s="72" t="str">
        <f>'Pregnant Women Participating'!A60</f>
        <v>Choctaw Nation, OK</v>
      </c>
      <c r="B60" s="73">
        <v>760</v>
      </c>
      <c r="C60" s="74">
        <v>751</v>
      </c>
      <c r="D60" s="74">
        <v>749</v>
      </c>
      <c r="E60" s="74">
        <v>768</v>
      </c>
      <c r="F60" s="74">
        <v>760</v>
      </c>
      <c r="G60" s="74">
        <v>774</v>
      </c>
      <c r="H60" s="74">
        <v>811</v>
      </c>
      <c r="I60" s="74">
        <v>824</v>
      </c>
      <c r="J60" s="74">
        <v>828</v>
      </c>
      <c r="K60" s="74">
        <v>814</v>
      </c>
      <c r="L60" s="74">
        <v>840</v>
      </c>
      <c r="M60" s="75">
        <v>845</v>
      </c>
      <c r="N60" s="73">
        <f t="shared" si="0"/>
        <v>793.6666666666666</v>
      </c>
    </row>
    <row r="61" spans="1:14" ht="12" customHeight="1">
      <c r="A61" s="72" t="str">
        <f>'Pregnant Women Participating'!A61</f>
        <v>Citizen Potawatomi Nation, OK</v>
      </c>
      <c r="B61" s="73">
        <v>255</v>
      </c>
      <c r="C61" s="74">
        <v>245</v>
      </c>
      <c r="D61" s="74">
        <v>239</v>
      </c>
      <c r="E61" s="74">
        <v>242</v>
      </c>
      <c r="F61" s="74">
        <v>261</v>
      </c>
      <c r="G61" s="74">
        <v>270</v>
      </c>
      <c r="H61" s="74">
        <v>276</v>
      </c>
      <c r="I61" s="74">
        <v>270</v>
      </c>
      <c r="J61" s="74">
        <v>269</v>
      </c>
      <c r="K61" s="74">
        <v>265</v>
      </c>
      <c r="L61" s="74">
        <v>282</v>
      </c>
      <c r="M61" s="75">
        <v>292</v>
      </c>
      <c r="N61" s="73">
        <f t="shared" si="0"/>
        <v>263.8333333333333</v>
      </c>
    </row>
    <row r="62" spans="1:14" ht="12" customHeight="1">
      <c r="A62" s="72" t="str">
        <f>'Pregnant Women Participating'!A62</f>
        <v>Inter-Tribal Council, OK</v>
      </c>
      <c r="B62" s="73">
        <v>180</v>
      </c>
      <c r="C62" s="74">
        <v>165</v>
      </c>
      <c r="D62" s="74">
        <v>164</v>
      </c>
      <c r="E62" s="74">
        <v>159</v>
      </c>
      <c r="F62" s="74">
        <v>154</v>
      </c>
      <c r="G62" s="74">
        <v>153</v>
      </c>
      <c r="H62" s="74">
        <v>149</v>
      </c>
      <c r="I62" s="74">
        <v>147</v>
      </c>
      <c r="J62" s="74">
        <v>139</v>
      </c>
      <c r="K62" s="74">
        <v>149</v>
      </c>
      <c r="L62" s="74">
        <v>145</v>
      </c>
      <c r="M62" s="75">
        <v>144</v>
      </c>
      <c r="N62" s="73">
        <f t="shared" si="0"/>
        <v>154</v>
      </c>
    </row>
    <row r="63" spans="1:14" ht="12" customHeight="1">
      <c r="A63" s="72" t="str">
        <f>'Pregnant Women Participating'!A63</f>
        <v>Muscogee Creek Nation, OK</v>
      </c>
      <c r="B63" s="73">
        <v>494</v>
      </c>
      <c r="C63" s="74">
        <v>498</v>
      </c>
      <c r="D63" s="74">
        <v>505</v>
      </c>
      <c r="E63" s="74">
        <v>511</v>
      </c>
      <c r="F63" s="74">
        <v>504</v>
      </c>
      <c r="G63" s="74">
        <v>503</v>
      </c>
      <c r="H63" s="74">
        <v>488</v>
      </c>
      <c r="I63" s="74">
        <v>480</v>
      </c>
      <c r="J63" s="74">
        <v>492</v>
      </c>
      <c r="K63" s="74">
        <v>482</v>
      </c>
      <c r="L63" s="74">
        <v>469</v>
      </c>
      <c r="M63" s="75">
        <v>468</v>
      </c>
      <c r="N63" s="73">
        <f t="shared" si="0"/>
        <v>491.1666666666667</v>
      </c>
    </row>
    <row r="64" spans="1:14" ht="12" customHeight="1">
      <c r="A64" s="72" t="str">
        <f>'Pregnant Women Participating'!A64</f>
        <v>Osage Tribal Council, OK</v>
      </c>
      <c r="B64" s="73">
        <v>746</v>
      </c>
      <c r="C64" s="74">
        <v>738</v>
      </c>
      <c r="D64" s="74">
        <v>727</v>
      </c>
      <c r="E64" s="74">
        <v>720</v>
      </c>
      <c r="F64" s="74">
        <v>729</v>
      </c>
      <c r="G64" s="74">
        <v>742</v>
      </c>
      <c r="H64" s="74">
        <v>758</v>
      </c>
      <c r="I64" s="74">
        <v>746</v>
      </c>
      <c r="J64" s="74">
        <v>734</v>
      </c>
      <c r="K64" s="74">
        <v>724</v>
      </c>
      <c r="L64" s="74">
        <v>751</v>
      </c>
      <c r="M64" s="75">
        <v>747</v>
      </c>
      <c r="N64" s="73">
        <f t="shared" si="0"/>
        <v>738.5</v>
      </c>
    </row>
    <row r="65" spans="1:14" ht="12" customHeight="1">
      <c r="A65" s="72" t="str">
        <f>'Pregnant Women Participating'!A65</f>
        <v>Otoe-Missouria Tribe, OK</v>
      </c>
      <c r="B65" s="73">
        <v>98</v>
      </c>
      <c r="C65" s="74">
        <v>95</v>
      </c>
      <c r="D65" s="74">
        <v>84</v>
      </c>
      <c r="E65" s="74">
        <v>97</v>
      </c>
      <c r="F65" s="74">
        <v>96</v>
      </c>
      <c r="G65" s="74">
        <v>88</v>
      </c>
      <c r="H65" s="74">
        <v>88</v>
      </c>
      <c r="I65" s="74">
        <v>89</v>
      </c>
      <c r="J65" s="74">
        <v>85</v>
      </c>
      <c r="K65" s="74">
        <v>80</v>
      </c>
      <c r="L65" s="74">
        <v>93</v>
      </c>
      <c r="M65" s="75">
        <v>92</v>
      </c>
      <c r="N65" s="73">
        <f t="shared" si="0"/>
        <v>90.41666666666667</v>
      </c>
    </row>
    <row r="66" spans="1:14" ht="12" customHeight="1">
      <c r="A66" s="72" t="str">
        <f>'Pregnant Women Participating'!A66</f>
        <v>Wichita, Caddo &amp; Delaware (WCD), OK</v>
      </c>
      <c r="B66" s="73">
        <v>717</v>
      </c>
      <c r="C66" s="74">
        <v>706</v>
      </c>
      <c r="D66" s="74">
        <v>699</v>
      </c>
      <c r="E66" s="74">
        <v>722</v>
      </c>
      <c r="F66" s="74">
        <v>718</v>
      </c>
      <c r="G66" s="74">
        <v>734</v>
      </c>
      <c r="H66" s="74">
        <v>732</v>
      </c>
      <c r="I66" s="74">
        <v>749</v>
      </c>
      <c r="J66" s="74">
        <v>754</v>
      </c>
      <c r="K66" s="74">
        <v>740</v>
      </c>
      <c r="L66" s="74">
        <v>743</v>
      </c>
      <c r="M66" s="75">
        <v>723</v>
      </c>
      <c r="N66" s="73">
        <f t="shared" si="0"/>
        <v>728.0833333333334</v>
      </c>
    </row>
    <row r="67" spans="1:14" s="82" customFormat="1" ht="24.75" customHeight="1">
      <c r="A67" s="77" t="str">
        <f>'Pregnant Women Participating'!A67</f>
        <v>Southwest Region</v>
      </c>
      <c r="B67" s="78">
        <v>201186</v>
      </c>
      <c r="C67" s="79">
        <v>198283</v>
      </c>
      <c r="D67" s="79">
        <v>196772</v>
      </c>
      <c r="E67" s="79">
        <v>195178</v>
      </c>
      <c r="F67" s="79">
        <v>193315</v>
      </c>
      <c r="G67" s="79">
        <v>193222</v>
      </c>
      <c r="H67" s="79">
        <v>190803</v>
      </c>
      <c r="I67" s="79">
        <v>190657</v>
      </c>
      <c r="J67" s="79">
        <v>192810</v>
      </c>
      <c r="K67" s="79">
        <v>190962</v>
      </c>
      <c r="L67" s="79">
        <v>193490</v>
      </c>
      <c r="M67" s="80">
        <v>192487</v>
      </c>
      <c r="N67" s="78">
        <f t="shared" si="0"/>
        <v>194097.08333333334</v>
      </c>
    </row>
    <row r="68" spans="1:14" ht="12" customHeight="1">
      <c r="A68" s="72" t="str">
        <f>'Pregnant Women Participating'!A68</f>
        <v>Colorado</v>
      </c>
      <c r="B68" s="73">
        <v>14859</v>
      </c>
      <c r="C68" s="74">
        <v>14570</v>
      </c>
      <c r="D68" s="74">
        <v>14450</v>
      </c>
      <c r="E68" s="74">
        <v>14380</v>
      </c>
      <c r="F68" s="74">
        <v>14349</v>
      </c>
      <c r="G68" s="74">
        <v>14376</v>
      </c>
      <c r="H68" s="74">
        <v>14233</v>
      </c>
      <c r="I68" s="74">
        <v>14181</v>
      </c>
      <c r="J68" s="74">
        <v>14184</v>
      </c>
      <c r="K68" s="74">
        <v>13910</v>
      </c>
      <c r="L68" s="74">
        <v>14082</v>
      </c>
      <c r="M68" s="75">
        <v>14089</v>
      </c>
      <c r="N68" s="73">
        <f t="shared" si="0"/>
        <v>14305.25</v>
      </c>
    </row>
    <row r="69" spans="1:14" ht="12" customHeight="1">
      <c r="A69" s="72" t="str">
        <f>'Pregnant Women Participating'!A69</f>
        <v>Iowa</v>
      </c>
      <c r="B69" s="73">
        <v>11554</v>
      </c>
      <c r="C69" s="74">
        <v>11576</v>
      </c>
      <c r="D69" s="74">
        <v>11437</v>
      </c>
      <c r="E69" s="74">
        <v>11340</v>
      </c>
      <c r="F69" s="74">
        <v>11339</v>
      </c>
      <c r="G69" s="74">
        <v>11434</v>
      </c>
      <c r="H69" s="74">
        <v>11179</v>
      </c>
      <c r="I69" s="74">
        <v>11153</v>
      </c>
      <c r="J69" s="74">
        <v>11164</v>
      </c>
      <c r="K69" s="74">
        <v>10910</v>
      </c>
      <c r="L69" s="74">
        <v>10913</v>
      </c>
      <c r="M69" s="75">
        <v>10984</v>
      </c>
      <c r="N69" s="73">
        <f t="shared" si="0"/>
        <v>11248.583333333334</v>
      </c>
    </row>
    <row r="70" spans="1:14" ht="12" customHeight="1">
      <c r="A70" s="72" t="str">
        <f>'Pregnant Women Participating'!A70</f>
        <v>Kansas</v>
      </c>
      <c r="B70" s="73">
        <v>11061</v>
      </c>
      <c r="C70" s="74">
        <v>10860</v>
      </c>
      <c r="D70" s="74">
        <v>10912</v>
      </c>
      <c r="E70" s="74">
        <v>10836</v>
      </c>
      <c r="F70" s="74">
        <v>10650</v>
      </c>
      <c r="G70" s="74">
        <v>10548</v>
      </c>
      <c r="H70" s="74">
        <v>10621</v>
      </c>
      <c r="I70" s="74">
        <v>10564</v>
      </c>
      <c r="J70" s="74">
        <v>10586</v>
      </c>
      <c r="K70" s="74">
        <v>10323</v>
      </c>
      <c r="L70" s="74">
        <v>10469</v>
      </c>
      <c r="M70" s="75">
        <v>9796</v>
      </c>
      <c r="N70" s="73">
        <f t="shared" si="0"/>
        <v>10602.166666666666</v>
      </c>
    </row>
    <row r="71" spans="1:14" ht="12" customHeight="1">
      <c r="A71" s="72" t="str">
        <f>'Pregnant Women Participating'!A71</f>
        <v>Missouri</v>
      </c>
      <c r="B71" s="73">
        <v>28408</v>
      </c>
      <c r="C71" s="74">
        <v>27945</v>
      </c>
      <c r="D71" s="74">
        <v>27921</v>
      </c>
      <c r="E71" s="74">
        <v>27556</v>
      </c>
      <c r="F71" s="74">
        <v>27197</v>
      </c>
      <c r="G71" s="74">
        <v>27412</v>
      </c>
      <c r="H71" s="74">
        <v>27005</v>
      </c>
      <c r="I71" s="74">
        <v>26779</v>
      </c>
      <c r="J71" s="74">
        <v>26808</v>
      </c>
      <c r="K71" s="74">
        <v>26596</v>
      </c>
      <c r="L71" s="74">
        <v>26816</v>
      </c>
      <c r="M71" s="75">
        <v>26611</v>
      </c>
      <c r="N71" s="73">
        <f t="shared" si="0"/>
        <v>27254.5</v>
      </c>
    </row>
    <row r="72" spans="1:14" ht="12" customHeight="1">
      <c r="A72" s="72" t="str">
        <f>'Pregnant Women Participating'!A72</f>
        <v>Montana</v>
      </c>
      <c r="B72" s="73">
        <v>3138</v>
      </c>
      <c r="C72" s="74">
        <v>3160</v>
      </c>
      <c r="D72" s="74">
        <v>3171</v>
      </c>
      <c r="E72" s="74">
        <v>3133</v>
      </c>
      <c r="F72" s="74">
        <v>3106</v>
      </c>
      <c r="G72" s="74">
        <v>3127</v>
      </c>
      <c r="H72" s="74">
        <v>3109</v>
      </c>
      <c r="I72" s="74">
        <v>3084</v>
      </c>
      <c r="J72" s="74">
        <v>3089</v>
      </c>
      <c r="K72" s="74">
        <v>3045</v>
      </c>
      <c r="L72" s="74">
        <v>3038</v>
      </c>
      <c r="M72" s="75">
        <v>3064</v>
      </c>
      <c r="N72" s="73">
        <f t="shared" si="0"/>
        <v>3105.3333333333335</v>
      </c>
    </row>
    <row r="73" spans="1:14" ht="12" customHeight="1">
      <c r="A73" s="72" t="str">
        <f>'Pregnant Women Participating'!A73</f>
        <v>Nebraska</v>
      </c>
      <c r="B73" s="73">
        <v>6507</v>
      </c>
      <c r="C73" s="74">
        <v>6478</v>
      </c>
      <c r="D73" s="74">
        <v>6459</v>
      </c>
      <c r="E73" s="74">
        <v>6422</v>
      </c>
      <c r="F73" s="74">
        <v>6357</v>
      </c>
      <c r="G73" s="74">
        <v>6390</v>
      </c>
      <c r="H73" s="74">
        <v>6282</v>
      </c>
      <c r="I73" s="74">
        <v>6202</v>
      </c>
      <c r="J73" s="74">
        <v>6235</v>
      </c>
      <c r="K73" s="74">
        <v>6078</v>
      </c>
      <c r="L73" s="74">
        <v>6095</v>
      </c>
      <c r="M73" s="75">
        <v>6134</v>
      </c>
      <c r="N73" s="73">
        <f t="shared" si="0"/>
        <v>6303.25</v>
      </c>
    </row>
    <row r="74" spans="1:14" ht="12" customHeight="1">
      <c r="A74" s="72" t="str">
        <f>'Pregnant Women Participating'!A74</f>
        <v>North Dakota</v>
      </c>
      <c r="B74" s="73">
        <v>1964</v>
      </c>
      <c r="C74" s="74">
        <v>1985</v>
      </c>
      <c r="D74" s="74">
        <v>2026</v>
      </c>
      <c r="E74" s="74">
        <v>2043</v>
      </c>
      <c r="F74" s="74">
        <v>2056</v>
      </c>
      <c r="G74" s="74">
        <v>2072</v>
      </c>
      <c r="H74" s="74">
        <v>2071</v>
      </c>
      <c r="I74" s="74">
        <v>2036</v>
      </c>
      <c r="J74" s="74">
        <v>2082</v>
      </c>
      <c r="K74" s="74">
        <v>2047</v>
      </c>
      <c r="L74" s="74">
        <v>2041</v>
      </c>
      <c r="M74" s="75">
        <v>2036</v>
      </c>
      <c r="N74" s="73">
        <f t="shared" si="0"/>
        <v>2038.25</v>
      </c>
    </row>
    <row r="75" spans="1:14" ht="12" customHeight="1">
      <c r="A75" s="72" t="str">
        <f>'Pregnant Women Participating'!A75</f>
        <v>South Dakota</v>
      </c>
      <c r="B75" s="73">
        <v>3098</v>
      </c>
      <c r="C75" s="74">
        <v>3070</v>
      </c>
      <c r="D75" s="74">
        <v>3061</v>
      </c>
      <c r="E75" s="74">
        <v>3058</v>
      </c>
      <c r="F75" s="74">
        <v>2980</v>
      </c>
      <c r="G75" s="74">
        <v>2993</v>
      </c>
      <c r="H75" s="74">
        <v>3010</v>
      </c>
      <c r="I75" s="74">
        <v>3013</v>
      </c>
      <c r="J75" s="74">
        <v>2986</v>
      </c>
      <c r="K75" s="74">
        <v>2973</v>
      </c>
      <c r="L75" s="74">
        <v>3043</v>
      </c>
      <c r="M75" s="75">
        <v>3035</v>
      </c>
      <c r="N75" s="73">
        <f t="shared" si="0"/>
        <v>3026.6666666666665</v>
      </c>
    </row>
    <row r="76" spans="1:14" ht="12" customHeight="1">
      <c r="A76" s="72" t="str">
        <f>'Pregnant Women Participating'!A76</f>
        <v>Utah</v>
      </c>
      <c r="B76" s="73">
        <v>8099</v>
      </c>
      <c r="C76" s="74">
        <v>8068</v>
      </c>
      <c r="D76" s="74">
        <v>7918</v>
      </c>
      <c r="E76" s="74">
        <v>7994</v>
      </c>
      <c r="F76" s="74">
        <v>8025</v>
      </c>
      <c r="G76" s="74">
        <v>7982</v>
      </c>
      <c r="H76" s="74">
        <v>7944</v>
      </c>
      <c r="I76" s="74">
        <v>7885</v>
      </c>
      <c r="J76" s="74">
        <v>7854</v>
      </c>
      <c r="K76" s="74">
        <v>7661</v>
      </c>
      <c r="L76" s="74">
        <v>7677</v>
      </c>
      <c r="M76" s="75">
        <v>7665</v>
      </c>
      <c r="N76" s="73">
        <f t="shared" si="0"/>
        <v>7897.666666666667</v>
      </c>
    </row>
    <row r="77" spans="1:14" ht="12" customHeight="1">
      <c r="A77" s="72" t="str">
        <f>'Pregnant Women Participating'!A77</f>
        <v>Wyoming</v>
      </c>
      <c r="B77" s="73">
        <v>1647</v>
      </c>
      <c r="C77" s="74">
        <v>1608</v>
      </c>
      <c r="D77" s="74">
        <v>1636</v>
      </c>
      <c r="E77" s="74">
        <v>1669</v>
      </c>
      <c r="F77" s="74">
        <v>1660</v>
      </c>
      <c r="G77" s="74">
        <v>1816</v>
      </c>
      <c r="H77" s="74">
        <v>1792</v>
      </c>
      <c r="I77" s="74">
        <v>1719</v>
      </c>
      <c r="J77" s="74">
        <v>1715</v>
      </c>
      <c r="K77" s="74">
        <v>1683</v>
      </c>
      <c r="L77" s="74">
        <v>1715</v>
      </c>
      <c r="M77" s="75">
        <v>1727</v>
      </c>
      <c r="N77" s="73">
        <f t="shared" si="0"/>
        <v>1698.9166666666667</v>
      </c>
    </row>
    <row r="78" spans="1:14" ht="12" customHeight="1">
      <c r="A78" s="72" t="str">
        <f>'Pregnant Women Participating'!A78</f>
        <v>Ute Mountain Ute Tribe, CO</v>
      </c>
      <c r="B78" s="73">
        <v>50</v>
      </c>
      <c r="C78" s="74">
        <v>48</v>
      </c>
      <c r="D78" s="74">
        <v>42</v>
      </c>
      <c r="E78" s="74">
        <v>47</v>
      </c>
      <c r="F78" s="74">
        <v>47</v>
      </c>
      <c r="G78" s="74">
        <v>45</v>
      </c>
      <c r="H78" s="74">
        <v>43</v>
      </c>
      <c r="I78" s="74">
        <v>39</v>
      </c>
      <c r="J78" s="74">
        <v>47</v>
      </c>
      <c r="K78" s="74">
        <v>43</v>
      </c>
      <c r="L78" s="74">
        <v>42</v>
      </c>
      <c r="M78" s="75">
        <v>46</v>
      </c>
      <c r="N78" s="73">
        <f t="shared" si="0"/>
        <v>44.916666666666664</v>
      </c>
    </row>
    <row r="79" spans="1:14" ht="12" customHeight="1">
      <c r="A79" s="72" t="str">
        <f>'Pregnant Women Participating'!A79</f>
        <v>Omaha Sioux, NE</v>
      </c>
      <c r="B79" s="73">
        <v>58</v>
      </c>
      <c r="C79" s="74">
        <v>50</v>
      </c>
      <c r="D79" s="74">
        <v>54</v>
      </c>
      <c r="E79" s="74">
        <v>50</v>
      </c>
      <c r="F79" s="74">
        <v>49</v>
      </c>
      <c r="G79" s="74">
        <v>49</v>
      </c>
      <c r="H79" s="74">
        <v>46</v>
      </c>
      <c r="I79" s="74">
        <v>48</v>
      </c>
      <c r="J79" s="74">
        <v>46</v>
      </c>
      <c r="K79" s="74">
        <v>56</v>
      </c>
      <c r="L79" s="74">
        <v>63</v>
      </c>
      <c r="M79" s="75">
        <v>66</v>
      </c>
      <c r="N79" s="73">
        <f t="shared" si="0"/>
        <v>52.916666666666664</v>
      </c>
    </row>
    <row r="80" spans="1:14" ht="12" customHeight="1">
      <c r="A80" s="72" t="str">
        <f>'Pregnant Women Participating'!A80</f>
        <v>Santee Sioux, NE</v>
      </c>
      <c r="B80" s="73">
        <v>21</v>
      </c>
      <c r="C80" s="74">
        <v>26</v>
      </c>
      <c r="D80" s="74">
        <v>24</v>
      </c>
      <c r="E80" s="74">
        <v>28</v>
      </c>
      <c r="F80" s="74">
        <v>25</v>
      </c>
      <c r="G80" s="74">
        <v>31</v>
      </c>
      <c r="H80" s="74">
        <v>33</v>
      </c>
      <c r="I80" s="74">
        <v>31</v>
      </c>
      <c r="J80" s="74">
        <v>31</v>
      </c>
      <c r="K80" s="74">
        <v>29</v>
      </c>
      <c r="L80" s="74">
        <v>30</v>
      </c>
      <c r="M80" s="75">
        <v>31</v>
      </c>
      <c r="N80" s="73">
        <f t="shared" si="0"/>
        <v>28.333333333333332</v>
      </c>
    </row>
    <row r="81" spans="1:14" ht="12" customHeight="1">
      <c r="A81" s="72" t="str">
        <f>'Pregnant Women Participating'!A81</f>
        <v>Winnebago Tribe, NE</v>
      </c>
      <c r="B81" s="73">
        <v>49</v>
      </c>
      <c r="C81" s="74">
        <v>48</v>
      </c>
      <c r="D81" s="74">
        <v>50</v>
      </c>
      <c r="E81" s="74">
        <v>50</v>
      </c>
      <c r="F81" s="74">
        <v>48</v>
      </c>
      <c r="G81" s="74">
        <v>49</v>
      </c>
      <c r="H81" s="74">
        <v>53</v>
      </c>
      <c r="I81" s="74">
        <v>53</v>
      </c>
      <c r="J81" s="74">
        <v>54</v>
      </c>
      <c r="K81" s="74">
        <v>57</v>
      </c>
      <c r="L81" s="74">
        <v>56</v>
      </c>
      <c r="M81" s="75">
        <v>53</v>
      </c>
      <c r="N81" s="73">
        <f t="shared" si="0"/>
        <v>51.666666666666664</v>
      </c>
    </row>
    <row r="82" spans="1:14" ht="12" customHeight="1">
      <c r="A82" s="72" t="str">
        <f>'Pregnant Women Participating'!A82</f>
        <v>Standing Rock Sioux Tribe, ND</v>
      </c>
      <c r="B82" s="73">
        <v>152</v>
      </c>
      <c r="C82" s="74">
        <v>150</v>
      </c>
      <c r="D82" s="74">
        <v>131</v>
      </c>
      <c r="E82" s="74">
        <v>140</v>
      </c>
      <c r="F82" s="74">
        <v>125</v>
      </c>
      <c r="G82" s="74">
        <v>116</v>
      </c>
      <c r="H82" s="74">
        <v>113</v>
      </c>
      <c r="I82" s="74">
        <v>108</v>
      </c>
      <c r="J82" s="74">
        <v>111</v>
      </c>
      <c r="K82" s="74">
        <v>125</v>
      </c>
      <c r="L82" s="74">
        <v>132</v>
      </c>
      <c r="M82" s="75">
        <v>129</v>
      </c>
      <c r="N82" s="73">
        <f t="shared" si="0"/>
        <v>127.66666666666667</v>
      </c>
    </row>
    <row r="83" spans="1:14" ht="12" customHeight="1">
      <c r="A83" s="72" t="str">
        <f>'Pregnant Women Participating'!A83</f>
        <v>Three Affiliated Tribes, ND</v>
      </c>
      <c r="B83" s="73">
        <v>70</v>
      </c>
      <c r="C83" s="74">
        <v>67</v>
      </c>
      <c r="D83" s="74">
        <v>72</v>
      </c>
      <c r="E83" s="74">
        <v>76</v>
      </c>
      <c r="F83" s="74">
        <v>78</v>
      </c>
      <c r="G83" s="74">
        <v>76</v>
      </c>
      <c r="H83" s="74">
        <v>75</v>
      </c>
      <c r="I83" s="74">
        <v>87</v>
      </c>
      <c r="J83" s="74">
        <v>94</v>
      </c>
      <c r="K83" s="74">
        <v>97</v>
      </c>
      <c r="L83" s="74">
        <v>97</v>
      </c>
      <c r="M83" s="75">
        <v>96</v>
      </c>
      <c r="N83" s="73">
        <f t="shared" si="0"/>
        <v>82.08333333333333</v>
      </c>
    </row>
    <row r="84" spans="1:14" ht="12" customHeight="1">
      <c r="A84" s="72" t="str">
        <f>'Pregnant Women Participating'!A84</f>
        <v>Cheyenne River Sioux, SD</v>
      </c>
      <c r="B84" s="73">
        <v>125</v>
      </c>
      <c r="C84" s="74">
        <v>130</v>
      </c>
      <c r="D84" s="74">
        <v>126</v>
      </c>
      <c r="E84" s="74">
        <v>127</v>
      </c>
      <c r="F84" s="74">
        <v>122</v>
      </c>
      <c r="G84" s="74">
        <v>120</v>
      </c>
      <c r="H84" s="74">
        <v>120</v>
      </c>
      <c r="I84" s="74">
        <v>121</v>
      </c>
      <c r="J84" s="74">
        <v>127</v>
      </c>
      <c r="K84" s="74">
        <v>123</v>
      </c>
      <c r="L84" s="74">
        <v>124</v>
      </c>
      <c r="M84" s="75">
        <v>115</v>
      </c>
      <c r="N84" s="73">
        <f t="shared" si="0"/>
        <v>123.33333333333333</v>
      </c>
    </row>
    <row r="85" spans="1:14" ht="12" customHeight="1">
      <c r="A85" s="72" t="str">
        <f>'Pregnant Women Participating'!A85</f>
        <v>Rosebud Sioux, SD</v>
      </c>
      <c r="B85" s="73">
        <v>214</v>
      </c>
      <c r="C85" s="74">
        <v>217</v>
      </c>
      <c r="D85" s="74">
        <v>217</v>
      </c>
      <c r="E85" s="74">
        <v>220</v>
      </c>
      <c r="F85" s="74">
        <v>214</v>
      </c>
      <c r="G85" s="74">
        <v>217</v>
      </c>
      <c r="H85" s="74">
        <v>214</v>
      </c>
      <c r="I85" s="74">
        <v>208</v>
      </c>
      <c r="J85" s="74">
        <v>202</v>
      </c>
      <c r="K85" s="74">
        <v>196</v>
      </c>
      <c r="L85" s="74">
        <v>201</v>
      </c>
      <c r="M85" s="75">
        <v>200</v>
      </c>
      <c r="N85" s="73">
        <f t="shared" si="0"/>
        <v>210</v>
      </c>
    </row>
    <row r="86" spans="1:14" ht="12" customHeight="1">
      <c r="A86" s="72" t="str">
        <f>'Pregnant Women Participating'!A86</f>
        <v>Northern Arapahoe, WY</v>
      </c>
      <c r="B86" s="73">
        <v>87</v>
      </c>
      <c r="C86" s="74">
        <v>83</v>
      </c>
      <c r="D86" s="74">
        <v>85</v>
      </c>
      <c r="E86" s="74">
        <v>87</v>
      </c>
      <c r="F86" s="74">
        <v>86</v>
      </c>
      <c r="G86" s="74">
        <v>89</v>
      </c>
      <c r="H86" s="74">
        <v>88</v>
      </c>
      <c r="I86" s="74">
        <v>87</v>
      </c>
      <c r="J86" s="74">
        <v>82</v>
      </c>
      <c r="K86" s="74">
        <v>74</v>
      </c>
      <c r="L86" s="74">
        <v>71</v>
      </c>
      <c r="M86" s="75">
        <v>72</v>
      </c>
      <c r="N86" s="73">
        <f t="shared" si="0"/>
        <v>82.58333333333333</v>
      </c>
    </row>
    <row r="87" spans="1:14" ht="12" customHeight="1">
      <c r="A87" s="72" t="str">
        <f>'Pregnant Women Participating'!A87</f>
        <v>Shoshone Tribe, WY</v>
      </c>
      <c r="B87" s="73">
        <v>48</v>
      </c>
      <c r="C87" s="74">
        <v>56</v>
      </c>
      <c r="D87" s="74">
        <v>43</v>
      </c>
      <c r="E87" s="74">
        <v>46</v>
      </c>
      <c r="F87" s="74">
        <v>42</v>
      </c>
      <c r="G87" s="74">
        <v>45</v>
      </c>
      <c r="H87" s="74">
        <v>46</v>
      </c>
      <c r="I87" s="74">
        <v>46</v>
      </c>
      <c r="J87" s="74">
        <v>45</v>
      </c>
      <c r="K87" s="74">
        <v>43</v>
      </c>
      <c r="L87" s="74">
        <v>41</v>
      </c>
      <c r="M87" s="75">
        <v>45</v>
      </c>
      <c r="N87" s="73">
        <f t="shared" si="0"/>
        <v>45.5</v>
      </c>
    </row>
    <row r="88" spans="1:14" s="82" customFormat="1" ht="24.75" customHeight="1">
      <c r="A88" s="77" t="str">
        <f>'Pregnant Women Participating'!A88</f>
        <v>Mountain Plains</v>
      </c>
      <c r="B88" s="78">
        <v>91209</v>
      </c>
      <c r="C88" s="79">
        <v>90195</v>
      </c>
      <c r="D88" s="79">
        <v>89835</v>
      </c>
      <c r="E88" s="79">
        <v>89302</v>
      </c>
      <c r="F88" s="79">
        <v>88555</v>
      </c>
      <c r="G88" s="79">
        <v>88987</v>
      </c>
      <c r="H88" s="79">
        <v>88077</v>
      </c>
      <c r="I88" s="79">
        <v>87444</v>
      </c>
      <c r="J88" s="79">
        <v>87542</v>
      </c>
      <c r="K88" s="79">
        <v>86069</v>
      </c>
      <c r="L88" s="79">
        <v>86746</v>
      </c>
      <c r="M88" s="80">
        <v>85994</v>
      </c>
      <c r="N88" s="78">
        <f t="shared" si="0"/>
        <v>88329.58333333333</v>
      </c>
    </row>
    <row r="89" spans="1:14" ht="12" customHeight="1">
      <c r="A89" s="83" t="str">
        <f>'Pregnant Women Participating'!A89</f>
        <v>Alaska</v>
      </c>
      <c r="B89" s="73">
        <v>2504</v>
      </c>
      <c r="C89" s="74">
        <v>2464</v>
      </c>
      <c r="D89" s="74">
        <v>2467</v>
      </c>
      <c r="E89" s="74">
        <v>2459</v>
      </c>
      <c r="F89" s="74">
        <v>2416</v>
      </c>
      <c r="G89" s="74">
        <v>2500</v>
      </c>
      <c r="H89" s="74">
        <v>2493</v>
      </c>
      <c r="I89" s="74">
        <v>2485</v>
      </c>
      <c r="J89" s="74">
        <v>2511</v>
      </c>
      <c r="K89" s="74">
        <v>2430</v>
      </c>
      <c r="L89" s="74">
        <v>2395</v>
      </c>
      <c r="M89" s="75">
        <v>2359</v>
      </c>
      <c r="N89" s="73">
        <f t="shared" si="0"/>
        <v>2456.9166666666665</v>
      </c>
    </row>
    <row r="90" spans="1:14" ht="12" customHeight="1">
      <c r="A90" s="83" t="str">
        <f>'Pregnant Women Participating'!A90</f>
        <v>American Samoa</v>
      </c>
      <c r="B90" s="73">
        <v>442</v>
      </c>
      <c r="C90" s="74">
        <v>448</v>
      </c>
      <c r="D90" s="74">
        <v>457</v>
      </c>
      <c r="E90" s="74">
        <v>474</v>
      </c>
      <c r="F90" s="74">
        <v>470</v>
      </c>
      <c r="G90" s="74">
        <v>467</v>
      </c>
      <c r="H90" s="74">
        <v>460</v>
      </c>
      <c r="I90" s="74">
        <v>475</v>
      </c>
      <c r="J90" s="74">
        <v>477</v>
      </c>
      <c r="K90" s="74">
        <v>462</v>
      </c>
      <c r="L90" s="74">
        <v>467</v>
      </c>
      <c r="M90" s="75">
        <v>453</v>
      </c>
      <c r="N90" s="73">
        <f t="shared" si="0"/>
        <v>462.6666666666667</v>
      </c>
    </row>
    <row r="91" spans="1:14" ht="12" customHeight="1">
      <c r="A91" s="83" t="str">
        <f>'Pregnant Women Participating'!A91</f>
        <v>Arizona</v>
      </c>
      <c r="B91" s="73">
        <v>26724</v>
      </c>
      <c r="C91" s="74">
        <v>26213</v>
      </c>
      <c r="D91" s="74">
        <v>26085</v>
      </c>
      <c r="E91" s="74">
        <v>25799</v>
      </c>
      <c r="F91" s="74">
        <v>25459</v>
      </c>
      <c r="G91" s="74">
        <v>25781</v>
      </c>
      <c r="H91" s="74">
        <v>25803</v>
      </c>
      <c r="I91" s="74">
        <v>25901</v>
      </c>
      <c r="J91" s="74">
        <v>25856</v>
      </c>
      <c r="K91" s="74">
        <v>25612</v>
      </c>
      <c r="L91" s="74">
        <v>25796</v>
      </c>
      <c r="M91" s="75">
        <v>25596</v>
      </c>
      <c r="N91" s="73">
        <f t="shared" si="0"/>
        <v>25885.416666666668</v>
      </c>
    </row>
    <row r="92" spans="1:14" ht="12" customHeight="1">
      <c r="A92" s="83" t="str">
        <f>'Pregnant Women Participating'!A92</f>
        <v>California</v>
      </c>
      <c r="B92" s="73">
        <v>151704</v>
      </c>
      <c r="C92" s="74">
        <v>148571</v>
      </c>
      <c r="D92" s="74">
        <v>148605</v>
      </c>
      <c r="E92" s="74">
        <v>148203</v>
      </c>
      <c r="F92" s="74">
        <v>146550</v>
      </c>
      <c r="G92" s="74">
        <v>147397</v>
      </c>
      <c r="H92" s="74">
        <v>146292</v>
      </c>
      <c r="I92" s="74">
        <v>146185</v>
      </c>
      <c r="J92" s="74">
        <v>146131</v>
      </c>
      <c r="K92" s="74">
        <v>145133</v>
      </c>
      <c r="L92" s="74">
        <v>145903</v>
      </c>
      <c r="M92" s="75">
        <v>144066</v>
      </c>
      <c r="N92" s="73">
        <f t="shared" si="0"/>
        <v>147061.66666666666</v>
      </c>
    </row>
    <row r="93" spans="1:14" ht="12" customHeight="1">
      <c r="A93" s="83" t="str">
        <f>'Pregnant Women Participating'!A93</f>
        <v>Guam</v>
      </c>
      <c r="B93" s="73">
        <v>1221</v>
      </c>
      <c r="C93" s="74">
        <v>1191</v>
      </c>
      <c r="D93" s="74">
        <v>1210</v>
      </c>
      <c r="E93" s="74">
        <v>1239</v>
      </c>
      <c r="F93" s="74">
        <v>1246</v>
      </c>
      <c r="G93" s="74">
        <v>1235</v>
      </c>
      <c r="H93" s="74">
        <v>1230</v>
      </c>
      <c r="I93" s="74">
        <v>1204</v>
      </c>
      <c r="J93" s="74">
        <v>1187</v>
      </c>
      <c r="K93" s="74">
        <v>1210</v>
      </c>
      <c r="L93" s="74">
        <v>1234</v>
      </c>
      <c r="M93" s="75">
        <v>1209</v>
      </c>
      <c r="N93" s="73">
        <f t="shared" si="0"/>
        <v>1218</v>
      </c>
    </row>
    <row r="94" spans="1:14" ht="12" customHeight="1">
      <c r="A94" s="83" t="str">
        <f>'Pregnant Women Participating'!A94</f>
        <v>Hawaii</v>
      </c>
      <c r="B94" s="73">
        <v>4620</v>
      </c>
      <c r="C94" s="74">
        <v>4643</v>
      </c>
      <c r="D94" s="74">
        <v>4634</v>
      </c>
      <c r="E94" s="74">
        <v>4617</v>
      </c>
      <c r="F94" s="74">
        <v>4622</v>
      </c>
      <c r="G94" s="74">
        <v>4635</v>
      </c>
      <c r="H94" s="74">
        <v>4596</v>
      </c>
      <c r="I94" s="74">
        <v>4563</v>
      </c>
      <c r="J94" s="74">
        <v>4561</v>
      </c>
      <c r="K94" s="74">
        <v>4563</v>
      </c>
      <c r="L94" s="74">
        <v>4702</v>
      </c>
      <c r="M94" s="75">
        <v>4683</v>
      </c>
      <c r="N94" s="73">
        <f t="shared" si="0"/>
        <v>4619.916666666667</v>
      </c>
    </row>
    <row r="95" spans="1:14" ht="12" customHeight="1">
      <c r="A95" s="83" t="str">
        <f>'Pregnant Women Participating'!A95</f>
        <v>Idaho</v>
      </c>
      <c r="B95" s="73">
        <v>5428</v>
      </c>
      <c r="C95" s="74">
        <v>5362</v>
      </c>
      <c r="D95" s="74">
        <v>5329</v>
      </c>
      <c r="E95" s="74">
        <v>5241</v>
      </c>
      <c r="F95" s="74">
        <v>5152</v>
      </c>
      <c r="G95" s="74">
        <v>5137</v>
      </c>
      <c r="H95" s="74">
        <v>5138</v>
      </c>
      <c r="I95" s="74">
        <v>5086</v>
      </c>
      <c r="J95" s="74">
        <v>4991</v>
      </c>
      <c r="K95" s="74">
        <v>4918</v>
      </c>
      <c r="L95" s="74">
        <v>4887</v>
      </c>
      <c r="M95" s="75">
        <v>4750</v>
      </c>
      <c r="N95" s="73">
        <f t="shared" si="0"/>
        <v>5118.25</v>
      </c>
    </row>
    <row r="96" spans="1:14" ht="12" customHeight="1">
      <c r="A96" s="83" t="str">
        <f>'Pregnant Women Participating'!A96</f>
        <v>Nevada</v>
      </c>
      <c r="B96" s="73">
        <v>11825</v>
      </c>
      <c r="C96" s="74">
        <v>11617</v>
      </c>
      <c r="D96" s="74">
        <v>11520</v>
      </c>
      <c r="E96" s="74">
        <v>11603</v>
      </c>
      <c r="F96" s="74">
        <v>11493</v>
      </c>
      <c r="G96" s="74">
        <v>11556</v>
      </c>
      <c r="H96" s="74">
        <v>11495</v>
      </c>
      <c r="I96" s="74">
        <v>11493</v>
      </c>
      <c r="J96" s="74">
        <v>11509</v>
      </c>
      <c r="K96" s="74">
        <v>11453</v>
      </c>
      <c r="L96" s="74">
        <v>11367</v>
      </c>
      <c r="M96" s="75">
        <v>11292</v>
      </c>
      <c r="N96" s="73">
        <f t="shared" si="0"/>
        <v>11518.583333333334</v>
      </c>
    </row>
    <row r="97" spans="1:14" ht="12" customHeight="1">
      <c r="A97" s="83" t="str">
        <f>'Pregnant Women Participating'!A97</f>
        <v>Oregon</v>
      </c>
      <c r="B97" s="73">
        <v>12353</v>
      </c>
      <c r="C97" s="74">
        <v>12193</v>
      </c>
      <c r="D97" s="74">
        <v>12152</v>
      </c>
      <c r="E97" s="74">
        <v>11913</v>
      </c>
      <c r="F97" s="74">
        <v>11833</v>
      </c>
      <c r="G97" s="74">
        <v>11993</v>
      </c>
      <c r="H97" s="74">
        <v>12028</v>
      </c>
      <c r="I97" s="74">
        <v>12026</v>
      </c>
      <c r="J97" s="74">
        <v>12074</v>
      </c>
      <c r="K97" s="74">
        <v>11994</v>
      </c>
      <c r="L97" s="74">
        <v>12048</v>
      </c>
      <c r="M97" s="75">
        <v>11843</v>
      </c>
      <c r="N97" s="73">
        <f t="shared" si="0"/>
        <v>12037.5</v>
      </c>
    </row>
    <row r="98" spans="1:14" ht="12" customHeight="1">
      <c r="A98" s="83" t="str">
        <f>'Pregnant Women Participating'!A98</f>
        <v>Washington</v>
      </c>
      <c r="B98" s="73">
        <v>20523</v>
      </c>
      <c r="C98" s="74">
        <v>20113</v>
      </c>
      <c r="D98" s="74">
        <v>20270</v>
      </c>
      <c r="E98" s="74">
        <v>20033</v>
      </c>
      <c r="F98" s="74">
        <v>19732</v>
      </c>
      <c r="G98" s="74">
        <v>20023</v>
      </c>
      <c r="H98" s="74">
        <v>19737</v>
      </c>
      <c r="I98" s="74">
        <v>19694</v>
      </c>
      <c r="J98" s="74">
        <v>19848</v>
      </c>
      <c r="K98" s="74">
        <v>19560</v>
      </c>
      <c r="L98" s="74">
        <v>19727</v>
      </c>
      <c r="M98" s="75">
        <v>19325</v>
      </c>
      <c r="N98" s="73">
        <f t="shared" si="0"/>
        <v>19882.083333333332</v>
      </c>
    </row>
    <row r="99" spans="1:14" ht="12" customHeight="1">
      <c r="A99" s="83" t="str">
        <f>'Pregnant Women Participating'!A99</f>
        <v>Northern Marianas</v>
      </c>
      <c r="B99" s="73">
        <v>301</v>
      </c>
      <c r="C99" s="74">
        <v>317</v>
      </c>
      <c r="D99" s="74">
        <v>322</v>
      </c>
      <c r="E99" s="74">
        <v>333</v>
      </c>
      <c r="F99" s="74">
        <v>334</v>
      </c>
      <c r="G99" s="74">
        <v>349</v>
      </c>
      <c r="H99" s="74">
        <v>343</v>
      </c>
      <c r="I99" s="74">
        <v>347</v>
      </c>
      <c r="J99" s="74">
        <v>339</v>
      </c>
      <c r="K99" s="74">
        <v>343</v>
      </c>
      <c r="L99" s="74">
        <v>341</v>
      </c>
      <c r="M99" s="75">
        <v>339</v>
      </c>
      <c r="N99" s="73">
        <f t="shared" si="0"/>
        <v>334</v>
      </c>
    </row>
    <row r="100" spans="1:14" ht="12" customHeight="1">
      <c r="A100" s="83" t="str">
        <f>'Pregnant Women Participating'!A100</f>
        <v>Inter-Tribal Council, AZ</v>
      </c>
      <c r="B100" s="73">
        <v>1676</v>
      </c>
      <c r="C100" s="74">
        <v>1645</v>
      </c>
      <c r="D100" s="74">
        <v>1697</v>
      </c>
      <c r="E100" s="74">
        <v>1677</v>
      </c>
      <c r="F100" s="74">
        <v>1615</v>
      </c>
      <c r="G100" s="74">
        <v>1637</v>
      </c>
      <c r="H100" s="74">
        <v>1630</v>
      </c>
      <c r="I100" s="74">
        <v>1681</v>
      </c>
      <c r="J100" s="74">
        <v>1735</v>
      </c>
      <c r="K100" s="74">
        <v>1730</v>
      </c>
      <c r="L100" s="74">
        <v>1741</v>
      </c>
      <c r="M100" s="75">
        <v>1612</v>
      </c>
      <c r="N100" s="73">
        <f t="shared" si="0"/>
        <v>1673</v>
      </c>
    </row>
    <row r="101" spans="1:14" ht="12" customHeight="1">
      <c r="A101" s="83" t="str">
        <f>'Pregnant Women Participating'!A101</f>
        <v>Navajo Nation, AZ</v>
      </c>
      <c r="B101" s="73">
        <v>1117</v>
      </c>
      <c r="C101" s="74">
        <v>1123</v>
      </c>
      <c r="D101" s="74">
        <v>1110</v>
      </c>
      <c r="E101" s="74">
        <v>1084</v>
      </c>
      <c r="F101" s="74">
        <v>1027</v>
      </c>
      <c r="G101" s="74">
        <v>1035</v>
      </c>
      <c r="H101" s="74">
        <v>995</v>
      </c>
      <c r="I101" s="74">
        <v>989</v>
      </c>
      <c r="J101" s="74">
        <v>998</v>
      </c>
      <c r="K101" s="74">
        <v>1002</v>
      </c>
      <c r="L101" s="74">
        <v>1008</v>
      </c>
      <c r="M101" s="75">
        <v>950</v>
      </c>
      <c r="N101" s="73">
        <f t="shared" si="0"/>
        <v>1036.5</v>
      </c>
    </row>
    <row r="102" spans="1:14" ht="12" customHeight="1">
      <c r="A102" s="83" t="str">
        <f>'Pregnant Women Participating'!A102</f>
        <v>Inter-Tribal Council, NV</v>
      </c>
      <c r="B102" s="73">
        <v>250</v>
      </c>
      <c r="C102" s="74">
        <v>242</v>
      </c>
      <c r="D102" s="74">
        <v>240</v>
      </c>
      <c r="E102" s="74">
        <v>244</v>
      </c>
      <c r="F102" s="74">
        <v>231</v>
      </c>
      <c r="G102" s="74">
        <v>223</v>
      </c>
      <c r="H102" s="74">
        <v>227</v>
      </c>
      <c r="I102" s="74">
        <v>233</v>
      </c>
      <c r="J102" s="74">
        <v>228</v>
      </c>
      <c r="K102" s="74">
        <v>225</v>
      </c>
      <c r="L102" s="74">
        <v>222</v>
      </c>
      <c r="M102" s="75">
        <v>218</v>
      </c>
      <c r="N102" s="73">
        <f t="shared" si="0"/>
        <v>231.91666666666666</v>
      </c>
    </row>
    <row r="103" spans="1:14" s="82" customFormat="1" ht="24.75" customHeight="1">
      <c r="A103" s="77" t="str">
        <f>'Pregnant Women Participating'!A103</f>
        <v>Western Region</v>
      </c>
      <c r="B103" s="78">
        <v>240688</v>
      </c>
      <c r="C103" s="79">
        <v>236142</v>
      </c>
      <c r="D103" s="79">
        <v>236098</v>
      </c>
      <c r="E103" s="79">
        <v>234919</v>
      </c>
      <c r="F103" s="79">
        <v>232180</v>
      </c>
      <c r="G103" s="79">
        <v>233968</v>
      </c>
      <c r="H103" s="79">
        <v>232467</v>
      </c>
      <c r="I103" s="79">
        <v>232362</v>
      </c>
      <c r="J103" s="79">
        <v>232445</v>
      </c>
      <c r="K103" s="79">
        <v>230635</v>
      </c>
      <c r="L103" s="79">
        <v>231838</v>
      </c>
      <c r="M103" s="80">
        <v>228695</v>
      </c>
      <c r="N103" s="78">
        <f t="shared" si="0"/>
        <v>233536.41666666666</v>
      </c>
    </row>
    <row r="104" spans="1:14" s="88" customFormat="1" ht="16.5" customHeight="1" thickBot="1">
      <c r="A104" s="84" t="str">
        <f>'Pregnant Women Participating'!A104</f>
        <v>TOTAL</v>
      </c>
      <c r="B104" s="85">
        <v>1322857</v>
      </c>
      <c r="C104" s="86">
        <v>1305545</v>
      </c>
      <c r="D104" s="86">
        <v>1301775</v>
      </c>
      <c r="E104" s="86">
        <v>1286468</v>
      </c>
      <c r="F104" s="86">
        <v>1274685</v>
      </c>
      <c r="G104" s="86">
        <v>1280850</v>
      </c>
      <c r="H104" s="86">
        <v>1270732</v>
      </c>
      <c r="I104" s="86">
        <v>1267914</v>
      </c>
      <c r="J104" s="86">
        <v>1273800</v>
      </c>
      <c r="K104" s="86">
        <v>1262364</v>
      </c>
      <c r="L104" s="86">
        <v>1268930</v>
      </c>
      <c r="M104" s="87">
        <v>1257203</v>
      </c>
      <c r="N104" s="85">
        <f t="shared" si="0"/>
        <v>1281093.5833333333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ht="12" customHeight="1">
      <c r="A6" s="10" t="str">
        <f>'Pregnant Women Participating'!A6</f>
        <v>Connecticut</v>
      </c>
      <c r="B6" s="18">
        <v>12821</v>
      </c>
      <c r="C6" s="16">
        <v>12540</v>
      </c>
      <c r="D6" s="16">
        <v>12629</v>
      </c>
      <c r="E6" s="16">
        <v>12554</v>
      </c>
      <c r="F6" s="16">
        <v>12148</v>
      </c>
      <c r="G6" s="16">
        <v>12634</v>
      </c>
      <c r="H6" s="16">
        <v>12520</v>
      </c>
      <c r="I6" s="16">
        <v>13047</v>
      </c>
      <c r="J6" s="16">
        <v>12998</v>
      </c>
      <c r="K6" s="16">
        <v>12844</v>
      </c>
      <c r="L6" s="16">
        <v>12978</v>
      </c>
      <c r="M6" s="50">
        <v>12949</v>
      </c>
      <c r="N6" s="18">
        <f aca="true" t="shared" si="0" ref="N6:N15">IF(SUM(B6:M6)&gt;0,AVERAGE(B6:M6)," ")</f>
        <v>12721.833333333334</v>
      </c>
    </row>
    <row r="7" spans="1:14" ht="12" customHeight="1">
      <c r="A7" s="10" t="str">
        <f>'Pregnant Women Participating'!A7</f>
        <v>Maine</v>
      </c>
      <c r="B7" s="18">
        <v>4979</v>
      </c>
      <c r="C7" s="16">
        <v>4952</v>
      </c>
      <c r="D7" s="16">
        <v>4926</v>
      </c>
      <c r="E7" s="16">
        <v>4940</v>
      </c>
      <c r="F7" s="16">
        <v>4855</v>
      </c>
      <c r="G7" s="16">
        <v>4886</v>
      </c>
      <c r="H7" s="16">
        <v>4842</v>
      </c>
      <c r="I7" s="16">
        <v>4839</v>
      </c>
      <c r="J7" s="16">
        <v>4835</v>
      </c>
      <c r="K7" s="16">
        <v>4792</v>
      </c>
      <c r="L7" s="16">
        <v>4882</v>
      </c>
      <c r="M7" s="50">
        <v>4807</v>
      </c>
      <c r="N7" s="18">
        <f t="shared" si="0"/>
        <v>4877.916666666667</v>
      </c>
    </row>
    <row r="8" spans="1:14" ht="12" customHeight="1">
      <c r="A8" s="10" t="str">
        <f>'Pregnant Women Participating'!A8</f>
        <v>Massachusetts</v>
      </c>
      <c r="B8" s="18">
        <v>25641</v>
      </c>
      <c r="C8" s="16">
        <v>25507</v>
      </c>
      <c r="D8" s="16">
        <v>25567</v>
      </c>
      <c r="E8" s="16">
        <v>25581</v>
      </c>
      <c r="F8" s="16">
        <v>25325</v>
      </c>
      <c r="G8" s="16">
        <v>25636</v>
      </c>
      <c r="H8" s="16">
        <v>25545</v>
      </c>
      <c r="I8" s="16">
        <v>25541</v>
      </c>
      <c r="J8" s="16">
        <v>25484</v>
      </c>
      <c r="K8" s="16">
        <v>25209</v>
      </c>
      <c r="L8" s="16">
        <v>25421</v>
      </c>
      <c r="M8" s="50">
        <v>25286</v>
      </c>
      <c r="N8" s="18">
        <f t="shared" si="0"/>
        <v>25478.583333333332</v>
      </c>
    </row>
    <row r="9" spans="1:14" ht="12" customHeight="1">
      <c r="A9" s="10" t="str">
        <f>'Pregnant Women Participating'!A9</f>
        <v>New Hampshire</v>
      </c>
      <c r="B9" s="18">
        <v>3572</v>
      </c>
      <c r="C9" s="16">
        <v>3413</v>
      </c>
      <c r="D9" s="16">
        <v>3407</v>
      </c>
      <c r="E9" s="16">
        <v>3342</v>
      </c>
      <c r="F9" s="16">
        <v>3301</v>
      </c>
      <c r="G9" s="16">
        <v>3402</v>
      </c>
      <c r="H9" s="16">
        <v>3333</v>
      </c>
      <c r="I9" s="16">
        <v>3350</v>
      </c>
      <c r="J9" s="16">
        <v>3343</v>
      </c>
      <c r="K9" s="16">
        <v>3347</v>
      </c>
      <c r="L9" s="16">
        <v>3320</v>
      </c>
      <c r="M9" s="50">
        <v>3118</v>
      </c>
      <c r="N9" s="18">
        <f t="shared" si="0"/>
        <v>3354</v>
      </c>
    </row>
    <row r="10" spans="1:14" ht="12" customHeight="1">
      <c r="A10" s="10" t="str">
        <f>'Pregnant Women Participating'!A10</f>
        <v>New York</v>
      </c>
      <c r="B10" s="18">
        <v>107518</v>
      </c>
      <c r="C10" s="16">
        <v>106836</v>
      </c>
      <c r="D10" s="16">
        <v>105869</v>
      </c>
      <c r="E10" s="16">
        <v>105654</v>
      </c>
      <c r="F10" s="16">
        <v>105147</v>
      </c>
      <c r="G10" s="16">
        <v>105364</v>
      </c>
      <c r="H10" s="16">
        <v>104728</v>
      </c>
      <c r="I10" s="16">
        <v>104646</v>
      </c>
      <c r="J10" s="16">
        <v>103952</v>
      </c>
      <c r="K10" s="16">
        <v>102806</v>
      </c>
      <c r="L10" s="16">
        <v>103419</v>
      </c>
      <c r="M10" s="50">
        <v>103203</v>
      </c>
      <c r="N10" s="18">
        <f t="shared" si="0"/>
        <v>104928.5</v>
      </c>
    </row>
    <row r="11" spans="1:14" ht="12" customHeight="1">
      <c r="A11" s="10" t="str">
        <f>'Pregnant Women Participating'!A11</f>
        <v>Rhode Island</v>
      </c>
      <c r="B11" s="18">
        <v>5216</v>
      </c>
      <c r="C11" s="16">
        <v>5140</v>
      </c>
      <c r="D11" s="16">
        <v>5164</v>
      </c>
      <c r="E11" s="16">
        <v>5110</v>
      </c>
      <c r="F11" s="16">
        <v>5014</v>
      </c>
      <c r="G11" s="16">
        <v>5192</v>
      </c>
      <c r="H11" s="16">
        <v>5068</v>
      </c>
      <c r="I11" s="16">
        <v>5081</v>
      </c>
      <c r="J11" s="16">
        <v>5072</v>
      </c>
      <c r="K11" s="16">
        <v>4925</v>
      </c>
      <c r="L11" s="16">
        <v>4986</v>
      </c>
      <c r="M11" s="50">
        <v>4938</v>
      </c>
      <c r="N11" s="18">
        <f t="shared" si="0"/>
        <v>5075.5</v>
      </c>
    </row>
    <row r="12" spans="1:14" ht="12" customHeight="1">
      <c r="A12" s="10" t="str">
        <f>'Pregnant Women Participating'!A12</f>
        <v>Vermont</v>
      </c>
      <c r="B12" s="18">
        <v>2506</v>
      </c>
      <c r="C12" s="16">
        <v>2542</v>
      </c>
      <c r="D12" s="16">
        <v>2549</v>
      </c>
      <c r="E12" s="16">
        <v>2523</v>
      </c>
      <c r="F12" s="16">
        <v>2495</v>
      </c>
      <c r="G12" s="16">
        <v>2448</v>
      </c>
      <c r="H12" s="16">
        <v>2483</v>
      </c>
      <c r="I12" s="16">
        <v>2463</v>
      </c>
      <c r="J12" s="16">
        <v>2449</v>
      </c>
      <c r="K12" s="16">
        <v>2440</v>
      </c>
      <c r="L12" s="16">
        <v>2423</v>
      </c>
      <c r="M12" s="50">
        <v>2394</v>
      </c>
      <c r="N12" s="18">
        <f t="shared" si="0"/>
        <v>2476.25</v>
      </c>
    </row>
    <row r="13" spans="1:14" ht="12" customHeight="1">
      <c r="A13" s="10" t="str">
        <f>'Pregnant Women Participating'!A13</f>
        <v>Indian Township, ME</v>
      </c>
      <c r="B13" s="18">
        <v>15</v>
      </c>
      <c r="C13" s="16">
        <v>17</v>
      </c>
      <c r="D13" s="16">
        <v>14</v>
      </c>
      <c r="E13" s="16">
        <v>12</v>
      </c>
      <c r="F13" s="16">
        <v>13</v>
      </c>
      <c r="G13" s="16">
        <v>11</v>
      </c>
      <c r="H13" s="16">
        <v>14</v>
      </c>
      <c r="I13" s="16">
        <v>10</v>
      </c>
      <c r="J13" s="16">
        <v>11</v>
      </c>
      <c r="K13" s="16">
        <v>11</v>
      </c>
      <c r="L13" s="16">
        <v>11</v>
      </c>
      <c r="M13" s="50">
        <v>8</v>
      </c>
      <c r="N13" s="18">
        <f t="shared" si="0"/>
        <v>12.25</v>
      </c>
    </row>
    <row r="14" spans="1:14" ht="12" customHeight="1">
      <c r="A14" s="10" t="str">
        <f>'Pregnant Women Participating'!A14</f>
        <v>Pleasant Point, ME</v>
      </c>
      <c r="B14" s="18">
        <v>16</v>
      </c>
      <c r="C14" s="16">
        <v>15</v>
      </c>
      <c r="D14" s="16">
        <v>17</v>
      </c>
      <c r="E14" s="16">
        <v>14</v>
      </c>
      <c r="F14" s="16">
        <v>11</v>
      </c>
      <c r="G14" s="16">
        <v>11</v>
      </c>
      <c r="H14" s="16">
        <v>9</v>
      </c>
      <c r="I14" s="16">
        <v>11</v>
      </c>
      <c r="J14" s="16">
        <v>9</v>
      </c>
      <c r="K14" s="16">
        <v>11</v>
      </c>
      <c r="L14" s="16">
        <v>15</v>
      </c>
      <c r="M14" s="50">
        <v>15</v>
      </c>
      <c r="N14" s="18">
        <f t="shared" si="0"/>
        <v>12.833333333333334</v>
      </c>
    </row>
    <row r="15" spans="1:14" ht="12" customHeight="1">
      <c r="A15" s="10" t="str">
        <f>'Pregnant Women Participating'!A15</f>
        <v>Seneca Nation, NY</v>
      </c>
      <c r="B15" s="18">
        <v>59</v>
      </c>
      <c r="C15" s="16">
        <v>58</v>
      </c>
      <c r="D15" s="16">
        <v>65</v>
      </c>
      <c r="E15" s="16">
        <v>61</v>
      </c>
      <c r="F15" s="16">
        <v>58</v>
      </c>
      <c r="G15" s="16">
        <v>54</v>
      </c>
      <c r="H15" s="16">
        <v>58</v>
      </c>
      <c r="I15" s="16">
        <v>61</v>
      </c>
      <c r="J15" s="16">
        <v>57</v>
      </c>
      <c r="K15" s="16">
        <v>64</v>
      </c>
      <c r="L15" s="16">
        <v>64</v>
      </c>
      <c r="M15" s="50">
        <v>59</v>
      </c>
      <c r="N15" s="18">
        <f t="shared" si="0"/>
        <v>59.833333333333336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162343</v>
      </c>
      <c r="C16" s="20">
        <v>161020</v>
      </c>
      <c r="D16" s="20">
        <v>160207</v>
      </c>
      <c r="E16" s="20">
        <v>159791</v>
      </c>
      <c r="F16" s="20">
        <v>158367</v>
      </c>
      <c r="G16" s="20">
        <v>159638</v>
      </c>
      <c r="H16" s="20">
        <v>158600</v>
      </c>
      <c r="I16" s="20">
        <v>159049</v>
      </c>
      <c r="J16" s="20">
        <v>158210</v>
      </c>
      <c r="K16" s="20">
        <v>156449</v>
      </c>
      <c r="L16" s="20">
        <v>157519</v>
      </c>
      <c r="M16" s="49">
        <v>156777</v>
      </c>
      <c r="N16" s="21">
        <f aca="true" t="shared" si="1" ref="N16:N104">IF(SUM(B16:M16)&gt;0,AVERAGE(B16:M16)," ")</f>
        <v>158997.5</v>
      </c>
    </row>
    <row r="17" spans="1:14" ht="12" customHeight="1">
      <c r="A17" s="10" t="str">
        <f>'Pregnant Women Participating'!A17</f>
        <v>Delaware</v>
      </c>
      <c r="B17" s="18">
        <v>5105</v>
      </c>
      <c r="C17" s="16">
        <v>5029</v>
      </c>
      <c r="D17" s="16">
        <v>5029</v>
      </c>
      <c r="E17" s="16">
        <v>5050</v>
      </c>
      <c r="F17" s="16">
        <v>4984</v>
      </c>
      <c r="G17" s="16">
        <v>5023</v>
      </c>
      <c r="H17" s="16">
        <v>5052</v>
      </c>
      <c r="I17" s="16">
        <v>5012</v>
      </c>
      <c r="J17" s="16">
        <v>4948</v>
      </c>
      <c r="K17" s="16">
        <v>4987</v>
      </c>
      <c r="L17" s="16">
        <v>4981</v>
      </c>
      <c r="M17" s="50">
        <v>5001</v>
      </c>
      <c r="N17" s="18">
        <f t="shared" si="1"/>
        <v>5016.75</v>
      </c>
    </row>
    <row r="18" spans="1:14" ht="12" customHeight="1">
      <c r="A18" s="10" t="str">
        <f>'Pregnant Women Participating'!A18</f>
        <v>District of Columbia</v>
      </c>
      <c r="B18" s="18">
        <v>4122</v>
      </c>
      <c r="C18" s="16">
        <v>4212</v>
      </c>
      <c r="D18" s="16">
        <v>4259</v>
      </c>
      <c r="E18" s="16">
        <v>4165</v>
      </c>
      <c r="F18" s="16">
        <v>4117</v>
      </c>
      <c r="G18" s="16">
        <v>4211</v>
      </c>
      <c r="H18" s="16">
        <v>4192</v>
      </c>
      <c r="I18" s="16">
        <v>4161</v>
      </c>
      <c r="J18" s="16">
        <v>4189</v>
      </c>
      <c r="K18" s="16">
        <v>4162</v>
      </c>
      <c r="L18" s="16">
        <v>4278</v>
      </c>
      <c r="M18" s="50">
        <v>4294</v>
      </c>
      <c r="N18" s="18">
        <f t="shared" si="1"/>
        <v>4196.833333333333</v>
      </c>
    </row>
    <row r="19" spans="1:14" ht="12" customHeight="1">
      <c r="A19" s="10" t="str">
        <f>'Pregnant Women Participating'!A19</f>
        <v>Maryland</v>
      </c>
      <c r="B19" s="18">
        <v>34294</v>
      </c>
      <c r="C19" s="16">
        <v>33878</v>
      </c>
      <c r="D19" s="16">
        <v>33851</v>
      </c>
      <c r="E19" s="16">
        <v>33259</v>
      </c>
      <c r="F19" s="16">
        <v>33356</v>
      </c>
      <c r="G19" s="16">
        <v>33558</v>
      </c>
      <c r="H19" s="16">
        <v>33491</v>
      </c>
      <c r="I19" s="16">
        <v>33323</v>
      </c>
      <c r="J19" s="16">
        <v>33420</v>
      </c>
      <c r="K19" s="16">
        <v>33121</v>
      </c>
      <c r="L19" s="16">
        <v>33267</v>
      </c>
      <c r="M19" s="50">
        <v>32979</v>
      </c>
      <c r="N19" s="18">
        <f t="shared" si="1"/>
        <v>33483.083333333336</v>
      </c>
    </row>
    <row r="20" spans="1:14" ht="12" customHeight="1">
      <c r="A20" s="10" t="str">
        <f>'Pregnant Women Participating'!A20</f>
        <v>New Jersey</v>
      </c>
      <c r="B20" s="18">
        <v>36378</v>
      </c>
      <c r="C20" s="16">
        <v>35775</v>
      </c>
      <c r="D20" s="16">
        <v>35926</v>
      </c>
      <c r="E20" s="16">
        <v>35416</v>
      </c>
      <c r="F20" s="16">
        <v>35276</v>
      </c>
      <c r="G20" s="16">
        <v>35606</v>
      </c>
      <c r="H20" s="16">
        <v>35382</v>
      </c>
      <c r="I20" s="16">
        <v>35356</v>
      </c>
      <c r="J20" s="16">
        <v>35364</v>
      </c>
      <c r="K20" s="16">
        <v>35202</v>
      </c>
      <c r="L20" s="16">
        <v>35445</v>
      </c>
      <c r="M20" s="50">
        <v>35378</v>
      </c>
      <c r="N20" s="18">
        <f t="shared" si="1"/>
        <v>35542</v>
      </c>
    </row>
    <row r="21" spans="1:14" ht="12" customHeight="1">
      <c r="A21" s="10" t="str">
        <f>'Pregnant Women Participating'!A21</f>
        <v>Pennsylvania</v>
      </c>
      <c r="B21" s="18">
        <v>65129</v>
      </c>
      <c r="C21" s="16">
        <v>64706</v>
      </c>
      <c r="D21" s="16">
        <v>64276</v>
      </c>
      <c r="E21" s="16">
        <v>63570</v>
      </c>
      <c r="F21" s="16">
        <v>63392</v>
      </c>
      <c r="G21" s="16">
        <v>63398</v>
      </c>
      <c r="H21" s="16">
        <v>63005</v>
      </c>
      <c r="I21" s="16">
        <v>62556</v>
      </c>
      <c r="J21" s="16">
        <v>62438</v>
      </c>
      <c r="K21" s="16">
        <v>61671</v>
      </c>
      <c r="L21" s="16">
        <v>62180</v>
      </c>
      <c r="M21" s="50">
        <v>61983</v>
      </c>
      <c r="N21" s="18">
        <f t="shared" si="1"/>
        <v>63192</v>
      </c>
    </row>
    <row r="22" spans="1:14" ht="12" customHeight="1">
      <c r="A22" s="10" t="str">
        <f>'Pregnant Women Participating'!A22</f>
        <v>Puerto Rico</v>
      </c>
      <c r="B22" s="18">
        <v>28267</v>
      </c>
      <c r="C22" s="16">
        <v>27523</v>
      </c>
      <c r="D22" s="16">
        <v>27481</v>
      </c>
      <c r="E22" s="16">
        <v>27072</v>
      </c>
      <c r="F22" s="16">
        <v>26768</v>
      </c>
      <c r="G22" s="16">
        <v>26503</v>
      </c>
      <c r="H22" s="16">
        <v>26225</v>
      </c>
      <c r="I22" s="16">
        <v>25867</v>
      </c>
      <c r="J22" s="16">
        <v>26038</v>
      </c>
      <c r="K22" s="16">
        <v>25364</v>
      </c>
      <c r="L22" s="16">
        <v>25934</v>
      </c>
      <c r="M22" s="50">
        <v>25602</v>
      </c>
      <c r="N22" s="18">
        <f t="shared" si="1"/>
        <v>26553.666666666668</v>
      </c>
    </row>
    <row r="23" spans="1:14" ht="12" customHeight="1">
      <c r="A23" s="10" t="str">
        <f>'Pregnant Women Participating'!A23</f>
        <v>Virginia</v>
      </c>
      <c r="B23" s="18">
        <v>36824</v>
      </c>
      <c r="C23" s="16">
        <v>36125</v>
      </c>
      <c r="D23" s="16">
        <v>35953</v>
      </c>
      <c r="E23" s="16">
        <v>35086</v>
      </c>
      <c r="F23" s="16">
        <v>34903</v>
      </c>
      <c r="G23" s="16">
        <v>35455</v>
      </c>
      <c r="H23" s="16">
        <v>35317</v>
      </c>
      <c r="I23" s="16">
        <v>35281</v>
      </c>
      <c r="J23" s="16">
        <v>35207</v>
      </c>
      <c r="K23" s="16">
        <v>34984</v>
      </c>
      <c r="L23" s="16">
        <v>35218</v>
      </c>
      <c r="M23" s="50">
        <v>35005</v>
      </c>
      <c r="N23" s="18">
        <f t="shared" si="1"/>
        <v>35446.5</v>
      </c>
    </row>
    <row r="24" spans="1:14" ht="12" customHeight="1">
      <c r="A24" s="10" t="str">
        <f>'Pregnant Women Participating'!A24</f>
        <v>Virgin Islands</v>
      </c>
      <c r="B24" s="18">
        <v>980</v>
      </c>
      <c r="C24" s="16">
        <v>977</v>
      </c>
      <c r="D24" s="16">
        <v>955</v>
      </c>
      <c r="E24" s="16">
        <v>977</v>
      </c>
      <c r="F24" s="16">
        <v>985</v>
      </c>
      <c r="G24" s="16">
        <v>971</v>
      </c>
      <c r="H24" s="16">
        <v>986</v>
      </c>
      <c r="I24" s="16">
        <v>986</v>
      </c>
      <c r="J24" s="16">
        <v>964</v>
      </c>
      <c r="K24" s="16">
        <v>962</v>
      </c>
      <c r="L24" s="16">
        <v>952</v>
      </c>
      <c r="M24" s="50">
        <v>933</v>
      </c>
      <c r="N24" s="18">
        <f t="shared" si="1"/>
        <v>969</v>
      </c>
    </row>
    <row r="25" spans="1:14" ht="12" customHeight="1">
      <c r="A25" s="10" t="str">
        <f>'Pregnant Women Participating'!A25</f>
        <v>West Virginia</v>
      </c>
      <c r="B25" s="18">
        <v>10739</v>
      </c>
      <c r="C25" s="16">
        <v>10606</v>
      </c>
      <c r="D25" s="16">
        <v>10652</v>
      </c>
      <c r="E25" s="16">
        <v>10514</v>
      </c>
      <c r="F25" s="16">
        <v>10508</v>
      </c>
      <c r="G25" s="16">
        <v>10621</v>
      </c>
      <c r="H25" s="16">
        <v>10564</v>
      </c>
      <c r="I25" s="16">
        <v>10432</v>
      </c>
      <c r="J25" s="16">
        <v>10464</v>
      </c>
      <c r="K25" s="16">
        <v>10420</v>
      </c>
      <c r="L25" s="16">
        <v>10464</v>
      </c>
      <c r="M25" s="50">
        <v>10495</v>
      </c>
      <c r="N25" s="18">
        <f t="shared" si="1"/>
        <v>10539.916666666666</v>
      </c>
    </row>
    <row r="26" spans="1:14" s="23" customFormat="1" ht="24.75" customHeight="1">
      <c r="A26" s="19" t="str">
        <f>'Pregnant Women Participating'!A26</f>
        <v>Mid-Atlantic Region</v>
      </c>
      <c r="B26" s="21">
        <v>221838</v>
      </c>
      <c r="C26" s="20">
        <v>218831</v>
      </c>
      <c r="D26" s="20">
        <v>218382</v>
      </c>
      <c r="E26" s="20">
        <v>215109</v>
      </c>
      <c r="F26" s="20">
        <v>214289</v>
      </c>
      <c r="G26" s="20">
        <v>215346</v>
      </c>
      <c r="H26" s="20">
        <v>214214</v>
      </c>
      <c r="I26" s="20">
        <v>212974</v>
      </c>
      <c r="J26" s="20">
        <v>213032</v>
      </c>
      <c r="K26" s="20">
        <v>210873</v>
      </c>
      <c r="L26" s="20">
        <v>212719</v>
      </c>
      <c r="M26" s="49">
        <v>211670</v>
      </c>
      <c r="N26" s="21">
        <f t="shared" si="1"/>
        <v>214939.75</v>
      </c>
    </row>
    <row r="27" spans="1:14" ht="12" customHeight="1">
      <c r="A27" s="10" t="str">
        <f>'Pregnant Women Participating'!A27</f>
        <v>Alabama</v>
      </c>
      <c r="B27" s="18">
        <v>34991</v>
      </c>
      <c r="C27" s="16">
        <v>34662</v>
      </c>
      <c r="D27" s="16">
        <v>34454</v>
      </c>
      <c r="E27" s="16">
        <v>34372</v>
      </c>
      <c r="F27" s="16">
        <v>34247</v>
      </c>
      <c r="G27" s="16">
        <v>34303</v>
      </c>
      <c r="H27" s="16">
        <v>34120</v>
      </c>
      <c r="I27" s="16">
        <v>34080</v>
      </c>
      <c r="J27" s="16">
        <v>34355</v>
      </c>
      <c r="K27" s="16">
        <v>34139</v>
      </c>
      <c r="L27" s="16">
        <v>34254</v>
      </c>
      <c r="M27" s="50">
        <v>34196</v>
      </c>
      <c r="N27" s="18">
        <f t="shared" si="1"/>
        <v>34347.75</v>
      </c>
    </row>
    <row r="28" spans="1:14" ht="12" customHeight="1">
      <c r="A28" s="10" t="str">
        <f>'Pregnant Women Participating'!A28</f>
        <v>Florida</v>
      </c>
      <c r="B28" s="18">
        <v>121181</v>
      </c>
      <c r="C28" s="16">
        <v>119766</v>
      </c>
      <c r="D28" s="16">
        <v>119276</v>
      </c>
      <c r="E28" s="16">
        <v>119040</v>
      </c>
      <c r="F28" s="16">
        <v>118292</v>
      </c>
      <c r="G28" s="16">
        <v>119614</v>
      </c>
      <c r="H28" s="16">
        <v>118964</v>
      </c>
      <c r="I28" s="16">
        <v>118768</v>
      </c>
      <c r="J28" s="16">
        <v>118925</v>
      </c>
      <c r="K28" s="16">
        <v>118954</v>
      </c>
      <c r="L28" s="16">
        <v>119122</v>
      </c>
      <c r="M28" s="50">
        <v>118049</v>
      </c>
      <c r="N28" s="18">
        <f t="shared" si="1"/>
        <v>119162.58333333333</v>
      </c>
    </row>
    <row r="29" spans="1:14" ht="12" customHeight="1">
      <c r="A29" s="10" t="str">
        <f>'Pregnant Women Participating'!A29</f>
        <v>Georgia</v>
      </c>
      <c r="B29" s="18">
        <v>65555</v>
      </c>
      <c r="C29" s="16">
        <v>64350</v>
      </c>
      <c r="D29" s="16">
        <v>63080</v>
      </c>
      <c r="E29" s="16">
        <v>55660</v>
      </c>
      <c r="F29" s="16">
        <v>56052</v>
      </c>
      <c r="G29" s="16">
        <v>56886</v>
      </c>
      <c r="H29" s="16">
        <v>55609</v>
      </c>
      <c r="I29" s="16">
        <v>55022</v>
      </c>
      <c r="J29" s="16">
        <v>54346</v>
      </c>
      <c r="K29" s="16">
        <v>54015</v>
      </c>
      <c r="L29" s="16">
        <v>54543</v>
      </c>
      <c r="M29" s="50">
        <v>53963</v>
      </c>
      <c r="N29" s="18">
        <f t="shared" si="1"/>
        <v>57423.416666666664</v>
      </c>
    </row>
    <row r="30" spans="1:14" ht="12" customHeight="1">
      <c r="A30" s="10" t="str">
        <f>'Pregnant Women Participating'!A30</f>
        <v>Kentucky</v>
      </c>
      <c r="B30" s="18">
        <v>29924</v>
      </c>
      <c r="C30" s="16">
        <v>29650</v>
      </c>
      <c r="D30" s="16">
        <v>29516</v>
      </c>
      <c r="E30" s="16">
        <v>29293</v>
      </c>
      <c r="F30" s="16">
        <v>29284</v>
      </c>
      <c r="G30" s="16">
        <v>29671</v>
      </c>
      <c r="H30" s="16">
        <v>29380</v>
      </c>
      <c r="I30" s="16">
        <v>29376</v>
      </c>
      <c r="J30" s="16">
        <v>29428</v>
      </c>
      <c r="K30" s="16">
        <v>29052</v>
      </c>
      <c r="L30" s="16">
        <v>29500</v>
      </c>
      <c r="M30" s="50">
        <v>29319</v>
      </c>
      <c r="N30" s="18">
        <f t="shared" si="1"/>
        <v>29449.416666666668</v>
      </c>
    </row>
    <row r="31" spans="1:14" ht="12" customHeight="1">
      <c r="A31" s="10" t="str">
        <f>'Pregnant Women Participating'!A31</f>
        <v>Mississippi</v>
      </c>
      <c r="B31" s="18">
        <v>25623</v>
      </c>
      <c r="C31" s="16">
        <v>25350</v>
      </c>
      <c r="D31" s="16">
        <v>24866</v>
      </c>
      <c r="E31" s="16">
        <v>24643</v>
      </c>
      <c r="F31" s="16">
        <v>24608</v>
      </c>
      <c r="G31" s="16">
        <v>24781</v>
      </c>
      <c r="H31" s="16">
        <v>24435</v>
      </c>
      <c r="I31" s="16">
        <v>24429</v>
      </c>
      <c r="J31" s="16">
        <v>24631</v>
      </c>
      <c r="K31" s="16">
        <v>24360</v>
      </c>
      <c r="L31" s="16">
        <v>24595</v>
      </c>
      <c r="M31" s="50">
        <v>24565</v>
      </c>
      <c r="N31" s="18">
        <f t="shared" si="1"/>
        <v>24740.5</v>
      </c>
    </row>
    <row r="32" spans="1:14" ht="12" customHeight="1">
      <c r="A32" s="10" t="str">
        <f>'Pregnant Women Participating'!A32</f>
        <v>North Carolina</v>
      </c>
      <c r="B32" s="18">
        <v>61527</v>
      </c>
      <c r="C32" s="16">
        <v>60922</v>
      </c>
      <c r="D32" s="16">
        <v>60815</v>
      </c>
      <c r="E32" s="16">
        <v>60058</v>
      </c>
      <c r="F32" s="16">
        <v>59584</v>
      </c>
      <c r="G32" s="16">
        <v>59441</v>
      </c>
      <c r="H32" s="16">
        <v>58952</v>
      </c>
      <c r="I32" s="16">
        <v>59228</v>
      </c>
      <c r="J32" s="16">
        <v>59423</v>
      </c>
      <c r="K32" s="16">
        <v>59093</v>
      </c>
      <c r="L32" s="16">
        <v>59539</v>
      </c>
      <c r="M32" s="50">
        <v>59280</v>
      </c>
      <c r="N32" s="18">
        <f t="shared" si="1"/>
        <v>59821.833333333336</v>
      </c>
    </row>
    <row r="33" spans="1:14" ht="12" customHeight="1">
      <c r="A33" s="10" t="str">
        <f>'Pregnant Women Participating'!A33</f>
        <v>South Carolina</v>
      </c>
      <c r="B33" s="18">
        <v>31337</v>
      </c>
      <c r="C33" s="16">
        <v>31198</v>
      </c>
      <c r="D33" s="16">
        <v>30902</v>
      </c>
      <c r="E33" s="16">
        <v>30559</v>
      </c>
      <c r="F33" s="16">
        <v>30485</v>
      </c>
      <c r="G33" s="16">
        <v>30755</v>
      </c>
      <c r="H33" s="16">
        <v>30352</v>
      </c>
      <c r="I33" s="16">
        <v>30151</v>
      </c>
      <c r="J33" s="16">
        <v>30256</v>
      </c>
      <c r="K33" s="16">
        <v>30164</v>
      </c>
      <c r="L33" s="16">
        <v>30444</v>
      </c>
      <c r="M33" s="50">
        <v>30126</v>
      </c>
      <c r="N33" s="18">
        <f t="shared" si="1"/>
        <v>30560.75</v>
      </c>
    </row>
    <row r="34" spans="1:14" ht="12" customHeight="1">
      <c r="A34" s="10" t="str">
        <f>'Pregnant Women Participating'!A34</f>
        <v>Tennessee</v>
      </c>
      <c r="B34" s="18">
        <v>42187</v>
      </c>
      <c r="C34" s="16">
        <v>41500</v>
      </c>
      <c r="D34" s="16">
        <v>41229</v>
      </c>
      <c r="E34" s="16">
        <v>40625</v>
      </c>
      <c r="F34" s="16">
        <v>40397</v>
      </c>
      <c r="G34" s="16">
        <v>40705</v>
      </c>
      <c r="H34" s="16">
        <v>40600</v>
      </c>
      <c r="I34" s="16">
        <v>40519</v>
      </c>
      <c r="J34" s="16">
        <v>40732</v>
      </c>
      <c r="K34" s="16">
        <v>40433</v>
      </c>
      <c r="L34" s="16">
        <v>40906</v>
      </c>
      <c r="M34" s="50">
        <v>40866</v>
      </c>
      <c r="N34" s="18">
        <f t="shared" si="1"/>
        <v>40891.583333333336</v>
      </c>
    </row>
    <row r="35" spans="1:14" ht="12" customHeight="1">
      <c r="A35" s="10" t="str">
        <f>'Pregnant Women Participating'!A35</f>
        <v>Choctaw Indians, MS</v>
      </c>
      <c r="B35" s="18">
        <v>192</v>
      </c>
      <c r="C35" s="16">
        <v>181</v>
      </c>
      <c r="D35" s="16">
        <v>176</v>
      </c>
      <c r="E35" s="16">
        <v>177</v>
      </c>
      <c r="F35" s="16">
        <v>179</v>
      </c>
      <c r="G35" s="16">
        <v>171</v>
      </c>
      <c r="H35" s="16">
        <v>165</v>
      </c>
      <c r="I35" s="16">
        <v>174</v>
      </c>
      <c r="J35" s="16">
        <v>164</v>
      </c>
      <c r="K35" s="16">
        <v>162</v>
      </c>
      <c r="L35" s="16">
        <v>171</v>
      </c>
      <c r="M35" s="50">
        <v>171</v>
      </c>
      <c r="N35" s="18">
        <f t="shared" si="1"/>
        <v>173.58333333333334</v>
      </c>
    </row>
    <row r="36" spans="1:14" ht="12" customHeight="1">
      <c r="A36" s="10" t="str">
        <f>'Pregnant Women Participating'!A36</f>
        <v>Eastern Cherokee, NC</v>
      </c>
      <c r="B36" s="18">
        <v>136</v>
      </c>
      <c r="C36" s="16">
        <v>135</v>
      </c>
      <c r="D36" s="16">
        <v>123</v>
      </c>
      <c r="E36" s="16">
        <v>127</v>
      </c>
      <c r="F36" s="16">
        <v>124</v>
      </c>
      <c r="G36" s="16">
        <v>128</v>
      </c>
      <c r="H36" s="16">
        <v>128</v>
      </c>
      <c r="I36" s="16">
        <v>135</v>
      </c>
      <c r="J36" s="16">
        <v>129</v>
      </c>
      <c r="K36" s="16">
        <v>129</v>
      </c>
      <c r="L36" s="16">
        <v>132</v>
      </c>
      <c r="M36" s="50">
        <v>129</v>
      </c>
      <c r="N36" s="18">
        <f t="shared" si="1"/>
        <v>129.58333333333334</v>
      </c>
    </row>
    <row r="37" spans="1:14" s="23" customFormat="1" ht="24.75" customHeight="1">
      <c r="A37" s="19" t="str">
        <f>'Pregnant Women Participating'!A37</f>
        <v>Southeast Region</v>
      </c>
      <c r="B37" s="21">
        <v>412653</v>
      </c>
      <c r="C37" s="20">
        <v>407714</v>
      </c>
      <c r="D37" s="20">
        <v>404437</v>
      </c>
      <c r="E37" s="20">
        <v>394554</v>
      </c>
      <c r="F37" s="20">
        <v>393252</v>
      </c>
      <c r="G37" s="20">
        <v>396455</v>
      </c>
      <c r="H37" s="20">
        <v>392705</v>
      </c>
      <c r="I37" s="20">
        <v>391882</v>
      </c>
      <c r="J37" s="20">
        <v>392389</v>
      </c>
      <c r="K37" s="20">
        <v>390501</v>
      </c>
      <c r="L37" s="20">
        <v>393206</v>
      </c>
      <c r="M37" s="49">
        <v>390664</v>
      </c>
      <c r="N37" s="21">
        <f t="shared" si="1"/>
        <v>396701</v>
      </c>
    </row>
    <row r="38" spans="1:14" ht="12" customHeight="1">
      <c r="A38" s="10" t="str">
        <f>'Pregnant Women Participating'!A38</f>
        <v>Illinois</v>
      </c>
      <c r="B38" s="18">
        <v>65607</v>
      </c>
      <c r="C38" s="16">
        <v>64400</v>
      </c>
      <c r="D38" s="16">
        <v>64202</v>
      </c>
      <c r="E38" s="16">
        <v>63844</v>
      </c>
      <c r="F38" s="16">
        <v>63089</v>
      </c>
      <c r="G38" s="16">
        <v>63748</v>
      </c>
      <c r="H38" s="16">
        <v>62962</v>
      </c>
      <c r="I38" s="16">
        <v>62756</v>
      </c>
      <c r="J38" s="16">
        <v>62931</v>
      </c>
      <c r="K38" s="16">
        <v>62013</v>
      </c>
      <c r="L38" s="16">
        <v>63011</v>
      </c>
      <c r="M38" s="50">
        <v>62458</v>
      </c>
      <c r="N38" s="18">
        <f t="shared" si="1"/>
        <v>63418.416666666664</v>
      </c>
    </row>
    <row r="39" spans="1:14" ht="12" customHeight="1">
      <c r="A39" s="10" t="str">
        <f>'Pregnant Women Participating'!A39</f>
        <v>Indiana</v>
      </c>
      <c r="B39" s="18">
        <v>38831</v>
      </c>
      <c r="C39" s="16">
        <v>38424</v>
      </c>
      <c r="D39" s="16">
        <v>38243</v>
      </c>
      <c r="E39" s="16">
        <v>38264</v>
      </c>
      <c r="F39" s="16">
        <v>37719</v>
      </c>
      <c r="G39" s="16">
        <v>37868</v>
      </c>
      <c r="H39" s="16">
        <v>37459</v>
      </c>
      <c r="I39" s="16">
        <v>37379</v>
      </c>
      <c r="J39" s="16">
        <v>37520</v>
      </c>
      <c r="K39" s="16">
        <v>37354</v>
      </c>
      <c r="L39" s="16">
        <v>37860</v>
      </c>
      <c r="M39" s="50">
        <v>38043</v>
      </c>
      <c r="N39" s="18">
        <f t="shared" si="1"/>
        <v>37913.666666666664</v>
      </c>
    </row>
    <row r="40" spans="1:14" ht="12" customHeight="1">
      <c r="A40" s="10" t="str">
        <f>'Pregnant Women Participating'!A40</f>
        <v>Michigan</v>
      </c>
      <c r="B40" s="18">
        <v>60024</v>
      </c>
      <c r="C40" s="16">
        <v>59450</v>
      </c>
      <c r="D40" s="16">
        <v>58705</v>
      </c>
      <c r="E40" s="16">
        <v>58769</v>
      </c>
      <c r="F40" s="16">
        <v>58242</v>
      </c>
      <c r="G40" s="16">
        <v>58467</v>
      </c>
      <c r="H40" s="16">
        <v>58135</v>
      </c>
      <c r="I40" s="16">
        <v>58048</v>
      </c>
      <c r="J40" s="16">
        <v>57866</v>
      </c>
      <c r="K40" s="16">
        <v>57976</v>
      </c>
      <c r="L40" s="16">
        <v>57930</v>
      </c>
      <c r="M40" s="50">
        <v>57569</v>
      </c>
      <c r="N40" s="18">
        <f t="shared" si="1"/>
        <v>58431.75</v>
      </c>
    </row>
    <row r="41" spans="1:14" ht="12" customHeight="1">
      <c r="A41" s="10" t="str">
        <f>'Pregnant Women Participating'!A41</f>
        <v>Minnesota</v>
      </c>
      <c r="B41" s="18">
        <v>26462</v>
      </c>
      <c r="C41" s="16">
        <v>26242</v>
      </c>
      <c r="D41" s="16">
        <v>26283</v>
      </c>
      <c r="E41" s="16">
        <v>26034</v>
      </c>
      <c r="F41" s="16">
        <v>25811</v>
      </c>
      <c r="G41" s="16">
        <v>26174</v>
      </c>
      <c r="H41" s="16">
        <v>26048</v>
      </c>
      <c r="I41" s="16">
        <v>26047</v>
      </c>
      <c r="J41" s="16">
        <v>26101</v>
      </c>
      <c r="K41" s="16">
        <v>25824</v>
      </c>
      <c r="L41" s="16">
        <v>26133</v>
      </c>
      <c r="M41" s="50">
        <v>26028</v>
      </c>
      <c r="N41" s="18">
        <f t="shared" si="1"/>
        <v>26098.916666666668</v>
      </c>
    </row>
    <row r="42" spans="1:14" ht="12" customHeight="1">
      <c r="A42" s="10" t="str">
        <f>'Pregnant Women Participating'!A42</f>
        <v>Ohio</v>
      </c>
      <c r="B42" s="18">
        <v>70627</v>
      </c>
      <c r="C42" s="16">
        <v>70103</v>
      </c>
      <c r="D42" s="16">
        <v>76377</v>
      </c>
      <c r="E42" s="16">
        <v>75123</v>
      </c>
      <c r="F42" s="16">
        <v>74698</v>
      </c>
      <c r="G42" s="16">
        <v>74602</v>
      </c>
      <c r="H42" s="16">
        <v>73957</v>
      </c>
      <c r="I42" s="16">
        <v>73865</v>
      </c>
      <c r="J42" s="16">
        <v>74395</v>
      </c>
      <c r="K42" s="16">
        <v>73591</v>
      </c>
      <c r="L42" s="16">
        <v>74838</v>
      </c>
      <c r="M42" s="50">
        <v>75026</v>
      </c>
      <c r="N42" s="18">
        <f t="shared" si="1"/>
        <v>73933.5</v>
      </c>
    </row>
    <row r="43" spans="1:14" ht="12" customHeight="1">
      <c r="A43" s="10" t="str">
        <f>'Pregnant Women Participating'!A43</f>
        <v>Wisconsin</v>
      </c>
      <c r="B43" s="18">
        <v>24853</v>
      </c>
      <c r="C43" s="16">
        <v>24589</v>
      </c>
      <c r="D43" s="16">
        <v>24544</v>
      </c>
      <c r="E43" s="16">
        <v>24388</v>
      </c>
      <c r="F43" s="16">
        <v>24115</v>
      </c>
      <c r="G43" s="16">
        <v>24241</v>
      </c>
      <c r="H43" s="16">
        <v>24212</v>
      </c>
      <c r="I43" s="16">
        <v>24188</v>
      </c>
      <c r="J43" s="16">
        <v>24145</v>
      </c>
      <c r="K43" s="16">
        <v>23859</v>
      </c>
      <c r="L43" s="16">
        <v>24126</v>
      </c>
      <c r="M43" s="50">
        <v>24097</v>
      </c>
      <c r="N43" s="18">
        <f t="shared" si="1"/>
        <v>24279.75</v>
      </c>
    </row>
    <row r="44" spans="1:14" s="23" customFormat="1" ht="24.75" customHeight="1">
      <c r="A44" s="19" t="str">
        <f>'Pregnant Women Participating'!A44</f>
        <v>Midwest Region</v>
      </c>
      <c r="B44" s="21">
        <v>286404</v>
      </c>
      <c r="C44" s="20">
        <v>283208</v>
      </c>
      <c r="D44" s="20">
        <v>288354</v>
      </c>
      <c r="E44" s="20">
        <v>286422</v>
      </c>
      <c r="F44" s="20">
        <v>283674</v>
      </c>
      <c r="G44" s="20">
        <v>285100</v>
      </c>
      <c r="H44" s="20">
        <v>282773</v>
      </c>
      <c r="I44" s="20">
        <v>282283</v>
      </c>
      <c r="J44" s="20">
        <v>282958</v>
      </c>
      <c r="K44" s="20">
        <v>280617</v>
      </c>
      <c r="L44" s="20">
        <v>283898</v>
      </c>
      <c r="M44" s="49">
        <v>283221</v>
      </c>
      <c r="N44" s="21">
        <f t="shared" si="1"/>
        <v>284076</v>
      </c>
    </row>
    <row r="45" spans="1:14" ht="12" customHeight="1">
      <c r="A45" s="10" t="str">
        <f>'Pregnant Women Participating'!A45</f>
        <v>Arkansas</v>
      </c>
      <c r="B45" s="18">
        <v>23523</v>
      </c>
      <c r="C45" s="16">
        <v>23436</v>
      </c>
      <c r="D45" s="16">
        <v>23498</v>
      </c>
      <c r="E45" s="16">
        <v>23192</v>
      </c>
      <c r="F45" s="16">
        <v>23056</v>
      </c>
      <c r="G45" s="16">
        <v>23343</v>
      </c>
      <c r="H45" s="16">
        <v>23069</v>
      </c>
      <c r="I45" s="16">
        <v>23084</v>
      </c>
      <c r="J45" s="16">
        <v>23153</v>
      </c>
      <c r="K45" s="16">
        <v>22939</v>
      </c>
      <c r="L45" s="16">
        <v>23135</v>
      </c>
      <c r="M45" s="50">
        <v>22916</v>
      </c>
      <c r="N45" s="18">
        <f t="shared" si="1"/>
        <v>23195.333333333332</v>
      </c>
    </row>
    <row r="46" spans="1:14" ht="12" customHeight="1">
      <c r="A46" s="10" t="str">
        <f>'Pregnant Women Participating'!A46</f>
        <v>Louisiana</v>
      </c>
      <c r="B46" s="18">
        <v>37986</v>
      </c>
      <c r="C46" s="16">
        <v>37716</v>
      </c>
      <c r="D46" s="16">
        <v>37601</v>
      </c>
      <c r="E46" s="16">
        <v>37539</v>
      </c>
      <c r="F46" s="16">
        <v>37597</v>
      </c>
      <c r="G46" s="16">
        <v>37388</v>
      </c>
      <c r="H46" s="16">
        <v>36982</v>
      </c>
      <c r="I46" s="16">
        <v>37149</v>
      </c>
      <c r="J46" s="16">
        <v>37265</v>
      </c>
      <c r="K46" s="16">
        <v>36906</v>
      </c>
      <c r="L46" s="16">
        <v>37251</v>
      </c>
      <c r="M46" s="50">
        <v>36839</v>
      </c>
      <c r="N46" s="18">
        <f t="shared" si="1"/>
        <v>37351.583333333336</v>
      </c>
    </row>
    <row r="47" spans="1:14" ht="12" customHeight="1">
      <c r="A47" s="10" t="str">
        <f>'Pregnant Women Participating'!A47</f>
        <v>New Mexico</v>
      </c>
      <c r="B47" s="18">
        <v>12186</v>
      </c>
      <c r="C47" s="16">
        <v>12210</v>
      </c>
      <c r="D47" s="16">
        <v>12022</v>
      </c>
      <c r="E47" s="16">
        <v>12057</v>
      </c>
      <c r="F47" s="16">
        <v>11899</v>
      </c>
      <c r="G47" s="16">
        <v>11696</v>
      </c>
      <c r="H47" s="16">
        <v>11464</v>
      </c>
      <c r="I47" s="16">
        <v>11502</v>
      </c>
      <c r="J47" s="16">
        <v>11924</v>
      </c>
      <c r="K47" s="16">
        <v>11839</v>
      </c>
      <c r="L47" s="16">
        <v>11989</v>
      </c>
      <c r="M47" s="50">
        <v>11988</v>
      </c>
      <c r="N47" s="18">
        <f t="shared" si="1"/>
        <v>11898</v>
      </c>
    </row>
    <row r="48" spans="1:14" ht="12" customHeight="1">
      <c r="A48" s="10" t="str">
        <f>'Pregnant Women Participating'!A48</f>
        <v>Oklahoma</v>
      </c>
      <c r="B48" s="18">
        <v>21604</v>
      </c>
      <c r="C48" s="16">
        <v>21222</v>
      </c>
      <c r="D48" s="16">
        <v>20967</v>
      </c>
      <c r="E48" s="16">
        <v>20969</v>
      </c>
      <c r="F48" s="16">
        <v>20862</v>
      </c>
      <c r="G48" s="16">
        <v>21057</v>
      </c>
      <c r="H48" s="16">
        <v>20775</v>
      </c>
      <c r="I48" s="16">
        <v>20838</v>
      </c>
      <c r="J48" s="16">
        <v>21247</v>
      </c>
      <c r="K48" s="16">
        <v>21292</v>
      </c>
      <c r="L48" s="16">
        <v>21506</v>
      </c>
      <c r="M48" s="50">
        <v>21422</v>
      </c>
      <c r="N48" s="18">
        <f t="shared" si="1"/>
        <v>21146.75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219125</v>
      </c>
      <c r="C50" s="16">
        <v>217335</v>
      </c>
      <c r="D50" s="16">
        <v>216342</v>
      </c>
      <c r="E50" s="16">
        <v>214535</v>
      </c>
      <c r="F50" s="16">
        <v>213837</v>
      </c>
      <c r="G50" s="16">
        <v>214687</v>
      </c>
      <c r="H50" s="16">
        <v>212393</v>
      </c>
      <c r="I50" s="16">
        <v>211801</v>
      </c>
      <c r="J50" s="16">
        <v>213235</v>
      </c>
      <c r="K50" s="16">
        <v>210830</v>
      </c>
      <c r="L50" s="16">
        <v>212655</v>
      </c>
      <c r="M50" s="50">
        <v>211773</v>
      </c>
      <c r="N50" s="18">
        <f t="shared" si="1"/>
        <v>214045.66666666666</v>
      </c>
    </row>
    <row r="51" spans="1:14" ht="12" customHeight="1">
      <c r="A51" s="10" t="str">
        <f>'Pregnant Women Participating'!A51</f>
        <v>Acoma, Canoncito &amp; Laguna, NM</v>
      </c>
      <c r="B51" s="18">
        <v>86</v>
      </c>
      <c r="C51" s="16">
        <v>84</v>
      </c>
      <c r="D51" s="16">
        <v>87</v>
      </c>
      <c r="E51" s="16">
        <v>91</v>
      </c>
      <c r="F51" s="16">
        <v>83</v>
      </c>
      <c r="G51" s="16">
        <v>81</v>
      </c>
      <c r="H51" s="16">
        <v>84</v>
      </c>
      <c r="I51" s="16">
        <v>91</v>
      </c>
      <c r="J51" s="16">
        <v>84</v>
      </c>
      <c r="K51" s="16">
        <v>80</v>
      </c>
      <c r="L51" s="16">
        <v>77</v>
      </c>
      <c r="M51" s="50">
        <v>79</v>
      </c>
      <c r="N51" s="18">
        <f t="shared" si="1"/>
        <v>83.91666666666667</v>
      </c>
    </row>
    <row r="52" spans="1:14" ht="12" customHeight="1">
      <c r="A52" s="10" t="str">
        <f>'Pregnant Women Participating'!A52</f>
        <v>Eight Northern Pueblos, NM</v>
      </c>
      <c r="B52" s="18">
        <v>48</v>
      </c>
      <c r="C52" s="16">
        <v>57</v>
      </c>
      <c r="D52" s="16">
        <v>64</v>
      </c>
      <c r="E52" s="16">
        <v>63</v>
      </c>
      <c r="F52" s="16">
        <v>65</v>
      </c>
      <c r="G52" s="16">
        <v>64</v>
      </c>
      <c r="H52" s="16">
        <v>64</v>
      </c>
      <c r="I52" s="16">
        <v>66</v>
      </c>
      <c r="J52" s="16">
        <v>64</v>
      </c>
      <c r="K52" s="16">
        <v>64</v>
      </c>
      <c r="L52" s="16">
        <v>67</v>
      </c>
      <c r="M52" s="50">
        <v>68</v>
      </c>
      <c r="N52" s="18">
        <f t="shared" si="1"/>
        <v>62.833333333333336</v>
      </c>
    </row>
    <row r="53" spans="1:14" ht="12" customHeight="1">
      <c r="A53" s="10" t="str">
        <f>'Pregnant Women Participating'!A53</f>
        <v>Five Sandoval Pueblos, NM</v>
      </c>
      <c r="B53" s="18">
        <v>64</v>
      </c>
      <c r="C53" s="16">
        <v>68</v>
      </c>
      <c r="D53" s="16">
        <v>67</v>
      </c>
      <c r="E53" s="16">
        <v>70</v>
      </c>
      <c r="F53" s="16">
        <v>76</v>
      </c>
      <c r="G53" s="16">
        <v>80</v>
      </c>
      <c r="H53" s="16">
        <v>66</v>
      </c>
      <c r="I53" s="16">
        <v>76</v>
      </c>
      <c r="J53" s="16">
        <v>75</v>
      </c>
      <c r="K53" s="16">
        <v>75</v>
      </c>
      <c r="L53" s="16">
        <v>76</v>
      </c>
      <c r="M53" s="50">
        <v>69</v>
      </c>
      <c r="N53" s="18">
        <f t="shared" si="1"/>
        <v>71.83333333333333</v>
      </c>
    </row>
    <row r="54" spans="1:14" ht="12" customHeight="1">
      <c r="A54" s="10" t="str">
        <f>'Pregnant Women Participating'!A54</f>
        <v>Isleta Pueblo, NM</v>
      </c>
      <c r="B54" s="18">
        <v>353</v>
      </c>
      <c r="C54" s="16">
        <v>349</v>
      </c>
      <c r="D54" s="16">
        <v>349</v>
      </c>
      <c r="E54" s="16">
        <v>357</v>
      </c>
      <c r="F54" s="16">
        <v>363</v>
      </c>
      <c r="G54" s="16">
        <v>352</v>
      </c>
      <c r="H54" s="16">
        <v>349</v>
      </c>
      <c r="I54" s="16">
        <v>351</v>
      </c>
      <c r="J54" s="16">
        <v>369</v>
      </c>
      <c r="K54" s="16">
        <v>369</v>
      </c>
      <c r="L54" s="16">
        <v>378</v>
      </c>
      <c r="M54" s="50">
        <v>385</v>
      </c>
      <c r="N54" s="18">
        <f t="shared" si="1"/>
        <v>360.3333333333333</v>
      </c>
    </row>
    <row r="55" spans="1:14" ht="12" customHeight="1">
      <c r="A55" s="10" t="str">
        <f>'Pregnant Women Participating'!A55</f>
        <v>San Felipe Pueblo, NM</v>
      </c>
      <c r="B55" s="18">
        <v>58</v>
      </c>
      <c r="C55" s="16">
        <v>62</v>
      </c>
      <c r="D55" s="16">
        <v>62</v>
      </c>
      <c r="E55" s="16">
        <v>58</v>
      </c>
      <c r="F55" s="16">
        <v>68</v>
      </c>
      <c r="G55" s="16">
        <v>69</v>
      </c>
      <c r="H55" s="16">
        <v>68</v>
      </c>
      <c r="I55" s="16">
        <v>64</v>
      </c>
      <c r="J55" s="16">
        <v>63</v>
      </c>
      <c r="K55" s="16">
        <v>64</v>
      </c>
      <c r="L55" s="16">
        <v>70</v>
      </c>
      <c r="M55" s="50">
        <v>70</v>
      </c>
      <c r="N55" s="18">
        <f t="shared" si="1"/>
        <v>64.66666666666667</v>
      </c>
    </row>
    <row r="56" spans="1:14" ht="12" customHeight="1">
      <c r="A56" s="10" t="str">
        <f>'Pregnant Women Participating'!A56</f>
        <v>Santo Domingo Tribe, NM</v>
      </c>
      <c r="B56" s="18">
        <v>36</v>
      </c>
      <c r="C56" s="16">
        <v>42</v>
      </c>
      <c r="D56" s="16">
        <v>39</v>
      </c>
      <c r="E56" s="16">
        <v>39</v>
      </c>
      <c r="F56" s="16">
        <v>36</v>
      </c>
      <c r="G56" s="16">
        <v>41</v>
      </c>
      <c r="H56" s="16">
        <v>41</v>
      </c>
      <c r="I56" s="16">
        <v>42</v>
      </c>
      <c r="J56" s="16">
        <v>34</v>
      </c>
      <c r="K56" s="16">
        <v>33</v>
      </c>
      <c r="L56" s="16">
        <v>37</v>
      </c>
      <c r="M56" s="50">
        <v>37</v>
      </c>
      <c r="N56" s="18">
        <f t="shared" si="1"/>
        <v>38.083333333333336</v>
      </c>
    </row>
    <row r="57" spans="1:14" ht="12" customHeight="1">
      <c r="A57" s="10" t="str">
        <f>'Pregnant Women Participating'!A57</f>
        <v>Zuni Pueblo, NM</v>
      </c>
      <c r="B57" s="18">
        <v>115</v>
      </c>
      <c r="C57" s="16">
        <v>101</v>
      </c>
      <c r="D57" s="16">
        <v>97</v>
      </c>
      <c r="E57" s="16">
        <v>83</v>
      </c>
      <c r="F57" s="16">
        <v>91</v>
      </c>
      <c r="G57" s="16">
        <v>92</v>
      </c>
      <c r="H57" s="16">
        <v>98</v>
      </c>
      <c r="I57" s="16">
        <v>91</v>
      </c>
      <c r="J57" s="16">
        <v>100</v>
      </c>
      <c r="K57" s="16">
        <v>99</v>
      </c>
      <c r="L57" s="16">
        <v>97</v>
      </c>
      <c r="M57" s="50">
        <v>90</v>
      </c>
      <c r="N57" s="18">
        <f t="shared" si="1"/>
        <v>96.16666666666667</v>
      </c>
    </row>
    <row r="58" spans="1:14" ht="12" customHeight="1">
      <c r="A58" s="10" t="str">
        <f>'Pregnant Women Participating'!A58</f>
        <v>Cherokee Nation, OK</v>
      </c>
      <c r="B58" s="18">
        <v>1919</v>
      </c>
      <c r="C58" s="16">
        <v>1910</v>
      </c>
      <c r="D58" s="16">
        <v>1924</v>
      </c>
      <c r="E58" s="16">
        <v>1920</v>
      </c>
      <c r="F58" s="16">
        <v>1871</v>
      </c>
      <c r="G58" s="16">
        <v>1895</v>
      </c>
      <c r="H58" s="16">
        <v>1845</v>
      </c>
      <c r="I58" s="16">
        <v>1867</v>
      </c>
      <c r="J58" s="16">
        <v>1971</v>
      </c>
      <c r="K58" s="16">
        <v>1992</v>
      </c>
      <c r="L58" s="16">
        <v>1997</v>
      </c>
      <c r="M58" s="50">
        <v>1970</v>
      </c>
      <c r="N58" s="18">
        <f t="shared" si="1"/>
        <v>1923.4166666666667</v>
      </c>
    </row>
    <row r="59" spans="1:14" ht="12" customHeight="1">
      <c r="A59" s="10" t="str">
        <f>'Pregnant Women Participating'!A59</f>
        <v>Chickasaw Nation, OK</v>
      </c>
      <c r="B59" s="18">
        <v>907</v>
      </c>
      <c r="C59" s="16">
        <v>913</v>
      </c>
      <c r="D59" s="16">
        <v>915</v>
      </c>
      <c r="E59" s="16">
        <v>921</v>
      </c>
      <c r="F59" s="16">
        <v>935</v>
      </c>
      <c r="G59" s="16">
        <v>920</v>
      </c>
      <c r="H59" s="16">
        <v>964</v>
      </c>
      <c r="I59" s="16">
        <v>987</v>
      </c>
      <c r="J59" s="16">
        <v>982</v>
      </c>
      <c r="K59" s="16">
        <v>980</v>
      </c>
      <c r="L59" s="16">
        <v>993</v>
      </c>
      <c r="M59" s="50">
        <v>1008</v>
      </c>
      <c r="N59" s="18">
        <f t="shared" si="1"/>
        <v>952.0833333333334</v>
      </c>
    </row>
    <row r="60" spans="1:14" ht="12" customHeight="1">
      <c r="A60" s="10" t="str">
        <f>'Pregnant Women Participating'!A60</f>
        <v>Choctaw Nation, OK</v>
      </c>
      <c r="B60" s="18">
        <v>908</v>
      </c>
      <c r="C60" s="16">
        <v>909</v>
      </c>
      <c r="D60" s="16">
        <v>898</v>
      </c>
      <c r="E60" s="16">
        <v>928</v>
      </c>
      <c r="F60" s="16">
        <v>928</v>
      </c>
      <c r="G60" s="16">
        <v>940</v>
      </c>
      <c r="H60" s="16">
        <v>973</v>
      </c>
      <c r="I60" s="16">
        <v>1001</v>
      </c>
      <c r="J60" s="16">
        <v>1000</v>
      </c>
      <c r="K60" s="16">
        <v>1002</v>
      </c>
      <c r="L60" s="16">
        <v>1030</v>
      </c>
      <c r="M60" s="50">
        <v>1021</v>
      </c>
      <c r="N60" s="18">
        <f t="shared" si="1"/>
        <v>961.5</v>
      </c>
    </row>
    <row r="61" spans="1:14" ht="12" customHeight="1">
      <c r="A61" s="10" t="str">
        <f>'Pregnant Women Participating'!A61</f>
        <v>Citizen Potawatomi Nation, OK</v>
      </c>
      <c r="B61" s="18">
        <v>326</v>
      </c>
      <c r="C61" s="16">
        <v>313</v>
      </c>
      <c r="D61" s="16">
        <v>306</v>
      </c>
      <c r="E61" s="16">
        <v>318</v>
      </c>
      <c r="F61" s="16">
        <v>328</v>
      </c>
      <c r="G61" s="16">
        <v>331</v>
      </c>
      <c r="H61" s="16">
        <v>338</v>
      </c>
      <c r="I61" s="16">
        <v>326</v>
      </c>
      <c r="J61" s="16">
        <v>332</v>
      </c>
      <c r="K61" s="16">
        <v>330</v>
      </c>
      <c r="L61" s="16">
        <v>344</v>
      </c>
      <c r="M61" s="50">
        <v>364</v>
      </c>
      <c r="N61" s="18">
        <f t="shared" si="1"/>
        <v>329.6666666666667</v>
      </c>
    </row>
    <row r="62" spans="1:14" ht="12" customHeight="1">
      <c r="A62" s="10" t="str">
        <f>'Pregnant Women Participating'!A62</f>
        <v>Inter-Tribal Council, OK</v>
      </c>
      <c r="B62" s="18">
        <v>200</v>
      </c>
      <c r="C62" s="16">
        <v>188</v>
      </c>
      <c r="D62" s="16">
        <v>185</v>
      </c>
      <c r="E62" s="16">
        <v>181</v>
      </c>
      <c r="F62" s="16">
        <v>177</v>
      </c>
      <c r="G62" s="16">
        <v>173</v>
      </c>
      <c r="H62" s="16">
        <v>173</v>
      </c>
      <c r="I62" s="16">
        <v>172</v>
      </c>
      <c r="J62" s="16">
        <v>168</v>
      </c>
      <c r="K62" s="16">
        <v>182</v>
      </c>
      <c r="L62" s="16">
        <v>179</v>
      </c>
      <c r="M62" s="50">
        <v>181</v>
      </c>
      <c r="N62" s="18">
        <f t="shared" si="1"/>
        <v>179.91666666666666</v>
      </c>
    </row>
    <row r="63" spans="1:14" ht="12" customHeight="1">
      <c r="A63" s="10" t="str">
        <f>'Pregnant Women Participating'!A63</f>
        <v>Muscogee Creek Nation, OK</v>
      </c>
      <c r="B63" s="18">
        <v>607</v>
      </c>
      <c r="C63" s="16">
        <v>608</v>
      </c>
      <c r="D63" s="16">
        <v>627</v>
      </c>
      <c r="E63" s="16">
        <v>631</v>
      </c>
      <c r="F63" s="16">
        <v>625</v>
      </c>
      <c r="G63" s="16">
        <v>622</v>
      </c>
      <c r="H63" s="16">
        <v>599</v>
      </c>
      <c r="I63" s="16">
        <v>580</v>
      </c>
      <c r="J63" s="16">
        <v>583</v>
      </c>
      <c r="K63" s="16">
        <v>571</v>
      </c>
      <c r="L63" s="16">
        <v>561</v>
      </c>
      <c r="M63" s="50">
        <v>584</v>
      </c>
      <c r="N63" s="18">
        <f t="shared" si="1"/>
        <v>599.8333333333334</v>
      </c>
    </row>
    <row r="64" spans="1:14" ht="12" customHeight="1">
      <c r="A64" s="10" t="str">
        <f>'Pregnant Women Participating'!A64</f>
        <v>Osage Tribal Council, OK</v>
      </c>
      <c r="B64" s="18">
        <v>877</v>
      </c>
      <c r="C64" s="16">
        <v>855</v>
      </c>
      <c r="D64" s="16">
        <v>864</v>
      </c>
      <c r="E64" s="16">
        <v>870</v>
      </c>
      <c r="F64" s="16">
        <v>879</v>
      </c>
      <c r="G64" s="16">
        <v>902</v>
      </c>
      <c r="H64" s="16">
        <v>911</v>
      </c>
      <c r="I64" s="16">
        <v>897</v>
      </c>
      <c r="J64" s="16">
        <v>875</v>
      </c>
      <c r="K64" s="16">
        <v>854</v>
      </c>
      <c r="L64" s="16">
        <v>896</v>
      </c>
      <c r="M64" s="50">
        <v>892</v>
      </c>
      <c r="N64" s="18">
        <f t="shared" si="1"/>
        <v>881</v>
      </c>
    </row>
    <row r="65" spans="1:14" ht="12" customHeight="1">
      <c r="A65" s="10" t="str">
        <f>'Pregnant Women Participating'!A65</f>
        <v>Otoe-Missouria Tribe, OK</v>
      </c>
      <c r="B65" s="18">
        <v>129</v>
      </c>
      <c r="C65" s="16">
        <v>122</v>
      </c>
      <c r="D65" s="16">
        <v>105</v>
      </c>
      <c r="E65" s="16">
        <v>124</v>
      </c>
      <c r="F65" s="16">
        <v>124</v>
      </c>
      <c r="G65" s="16">
        <v>112</v>
      </c>
      <c r="H65" s="16">
        <v>112</v>
      </c>
      <c r="I65" s="16">
        <v>110</v>
      </c>
      <c r="J65" s="16">
        <v>112</v>
      </c>
      <c r="K65" s="16">
        <v>107</v>
      </c>
      <c r="L65" s="16">
        <v>122</v>
      </c>
      <c r="M65" s="50">
        <v>119</v>
      </c>
      <c r="N65" s="18">
        <f t="shared" si="1"/>
        <v>116.5</v>
      </c>
    </row>
    <row r="66" spans="1:14" ht="12" customHeight="1">
      <c r="A66" s="10" t="str">
        <f>'Pregnant Women Participating'!A66</f>
        <v>Wichita, Caddo &amp; Delaware (WCD), OK</v>
      </c>
      <c r="B66" s="18">
        <v>885</v>
      </c>
      <c r="C66" s="16">
        <v>871</v>
      </c>
      <c r="D66" s="16">
        <v>878</v>
      </c>
      <c r="E66" s="16">
        <v>910</v>
      </c>
      <c r="F66" s="16">
        <v>905</v>
      </c>
      <c r="G66" s="16">
        <v>922</v>
      </c>
      <c r="H66" s="16">
        <v>909</v>
      </c>
      <c r="I66" s="16">
        <v>921</v>
      </c>
      <c r="J66" s="16">
        <v>946</v>
      </c>
      <c r="K66" s="16">
        <v>935</v>
      </c>
      <c r="L66" s="16">
        <v>960</v>
      </c>
      <c r="M66" s="50">
        <v>928</v>
      </c>
      <c r="N66" s="18">
        <f t="shared" si="1"/>
        <v>914.1666666666666</v>
      </c>
    </row>
    <row r="67" spans="1:14" s="23" customFormat="1" ht="24.75" customHeight="1">
      <c r="A67" s="19" t="str">
        <f>'Pregnant Women Participating'!A67</f>
        <v>Southwest Region</v>
      </c>
      <c r="B67" s="21">
        <v>321942</v>
      </c>
      <c r="C67" s="20">
        <v>319371</v>
      </c>
      <c r="D67" s="20">
        <v>317897</v>
      </c>
      <c r="E67" s="20">
        <v>315856</v>
      </c>
      <c r="F67" s="20">
        <v>314805</v>
      </c>
      <c r="G67" s="20">
        <v>315767</v>
      </c>
      <c r="H67" s="20">
        <v>312277</v>
      </c>
      <c r="I67" s="20">
        <v>312016</v>
      </c>
      <c r="J67" s="20">
        <v>314582</v>
      </c>
      <c r="K67" s="20">
        <v>311543</v>
      </c>
      <c r="L67" s="20">
        <v>314420</v>
      </c>
      <c r="M67" s="49">
        <v>312803</v>
      </c>
      <c r="N67" s="21">
        <f t="shared" si="1"/>
        <v>315273.25</v>
      </c>
    </row>
    <row r="68" spans="1:14" ht="12" customHeight="1">
      <c r="A68" s="10" t="str">
        <f>'Pregnant Women Participating'!A68</f>
        <v>Colorado</v>
      </c>
      <c r="B68" s="18">
        <v>21770</v>
      </c>
      <c r="C68" s="16">
        <v>21343</v>
      </c>
      <c r="D68" s="16">
        <v>21140</v>
      </c>
      <c r="E68" s="16">
        <v>21069</v>
      </c>
      <c r="F68" s="16">
        <v>21123</v>
      </c>
      <c r="G68" s="16">
        <v>21174</v>
      </c>
      <c r="H68" s="16">
        <v>20919</v>
      </c>
      <c r="I68" s="16">
        <v>20833</v>
      </c>
      <c r="J68" s="16">
        <v>20843</v>
      </c>
      <c r="K68" s="16">
        <v>20618</v>
      </c>
      <c r="L68" s="16">
        <v>20999</v>
      </c>
      <c r="M68" s="50">
        <v>20979</v>
      </c>
      <c r="N68" s="18">
        <f t="shared" si="1"/>
        <v>21067.5</v>
      </c>
    </row>
    <row r="69" spans="1:14" ht="12" customHeight="1">
      <c r="A69" s="10" t="str">
        <f>'Pregnant Women Participating'!A69</f>
        <v>Iowa</v>
      </c>
      <c r="B69" s="18">
        <v>16127</v>
      </c>
      <c r="C69" s="16">
        <v>16013</v>
      </c>
      <c r="D69" s="16">
        <v>15918</v>
      </c>
      <c r="E69" s="16">
        <v>15793</v>
      </c>
      <c r="F69" s="16">
        <v>15770</v>
      </c>
      <c r="G69" s="16">
        <v>15987</v>
      </c>
      <c r="H69" s="16">
        <v>15678</v>
      </c>
      <c r="I69" s="16">
        <v>15589</v>
      </c>
      <c r="J69" s="16">
        <v>15484</v>
      </c>
      <c r="K69" s="16">
        <v>14933</v>
      </c>
      <c r="L69" s="16">
        <v>14688</v>
      </c>
      <c r="M69" s="50">
        <v>14883</v>
      </c>
      <c r="N69" s="18">
        <f t="shared" si="1"/>
        <v>15571.916666666666</v>
      </c>
    </row>
    <row r="70" spans="1:14" ht="12" customHeight="1">
      <c r="A70" s="10" t="str">
        <f>'Pregnant Women Participating'!A70</f>
        <v>Kansas</v>
      </c>
      <c r="B70" s="18">
        <v>15412</v>
      </c>
      <c r="C70" s="16">
        <v>15136</v>
      </c>
      <c r="D70" s="16">
        <v>15218</v>
      </c>
      <c r="E70" s="16">
        <v>15094</v>
      </c>
      <c r="F70" s="16">
        <v>14967</v>
      </c>
      <c r="G70" s="16">
        <v>14845</v>
      </c>
      <c r="H70" s="16">
        <v>14889</v>
      </c>
      <c r="I70" s="16">
        <v>14851</v>
      </c>
      <c r="J70" s="16">
        <v>14890</v>
      </c>
      <c r="K70" s="16">
        <v>14559</v>
      </c>
      <c r="L70" s="16">
        <v>14921</v>
      </c>
      <c r="M70" s="50">
        <v>13944</v>
      </c>
      <c r="N70" s="18">
        <f t="shared" si="1"/>
        <v>14893.833333333334</v>
      </c>
    </row>
    <row r="71" spans="1:14" ht="12" customHeight="1">
      <c r="A71" s="10" t="str">
        <f>'Pregnant Women Participating'!A71</f>
        <v>Missouri</v>
      </c>
      <c r="B71" s="18">
        <v>36160</v>
      </c>
      <c r="C71" s="16">
        <v>35678</v>
      </c>
      <c r="D71" s="16">
        <v>35675</v>
      </c>
      <c r="E71" s="16">
        <v>35260</v>
      </c>
      <c r="F71" s="16">
        <v>34892</v>
      </c>
      <c r="G71" s="16">
        <v>35023</v>
      </c>
      <c r="H71" s="16">
        <v>34521</v>
      </c>
      <c r="I71" s="16">
        <v>34199</v>
      </c>
      <c r="J71" s="16">
        <v>34310</v>
      </c>
      <c r="K71" s="16">
        <v>34065</v>
      </c>
      <c r="L71" s="16">
        <v>34533</v>
      </c>
      <c r="M71" s="50">
        <v>34322</v>
      </c>
      <c r="N71" s="18">
        <f t="shared" si="1"/>
        <v>34886.5</v>
      </c>
    </row>
    <row r="72" spans="1:14" ht="12" customHeight="1">
      <c r="A72" s="10" t="str">
        <f>'Pregnant Women Participating'!A72</f>
        <v>Montana</v>
      </c>
      <c r="B72" s="18">
        <v>4558</v>
      </c>
      <c r="C72" s="16">
        <v>4589</v>
      </c>
      <c r="D72" s="16">
        <v>4637</v>
      </c>
      <c r="E72" s="16">
        <v>4638</v>
      </c>
      <c r="F72" s="16">
        <v>4628</v>
      </c>
      <c r="G72" s="16">
        <v>4663</v>
      </c>
      <c r="H72" s="16">
        <v>4578</v>
      </c>
      <c r="I72" s="16">
        <v>4563</v>
      </c>
      <c r="J72" s="16">
        <v>4574</v>
      </c>
      <c r="K72" s="16">
        <v>4506</v>
      </c>
      <c r="L72" s="16">
        <v>4585</v>
      </c>
      <c r="M72" s="50">
        <v>4617</v>
      </c>
      <c r="N72" s="18">
        <f t="shared" si="1"/>
        <v>4594.666666666667</v>
      </c>
    </row>
    <row r="73" spans="1:14" ht="12" customHeight="1">
      <c r="A73" s="10" t="str">
        <f>'Pregnant Women Participating'!A73</f>
        <v>Nebraska</v>
      </c>
      <c r="B73" s="18">
        <v>9127</v>
      </c>
      <c r="C73" s="16">
        <v>9072</v>
      </c>
      <c r="D73" s="16">
        <v>9110</v>
      </c>
      <c r="E73" s="16">
        <v>9139</v>
      </c>
      <c r="F73" s="16">
        <v>9020</v>
      </c>
      <c r="G73" s="16">
        <v>9061</v>
      </c>
      <c r="H73" s="16">
        <v>8930</v>
      </c>
      <c r="I73" s="16">
        <v>8862</v>
      </c>
      <c r="J73" s="16">
        <v>8919</v>
      </c>
      <c r="K73" s="16">
        <v>8784</v>
      </c>
      <c r="L73" s="16">
        <v>8907</v>
      </c>
      <c r="M73" s="50">
        <v>8976</v>
      </c>
      <c r="N73" s="18">
        <f t="shared" si="1"/>
        <v>8992.25</v>
      </c>
    </row>
    <row r="74" spans="1:14" ht="12" customHeight="1">
      <c r="A74" s="10" t="str">
        <f>'Pregnant Women Participating'!A74</f>
        <v>North Dakota</v>
      </c>
      <c r="B74" s="18">
        <v>2733</v>
      </c>
      <c r="C74" s="16">
        <v>2741</v>
      </c>
      <c r="D74" s="16">
        <v>2775</v>
      </c>
      <c r="E74" s="16">
        <v>2795</v>
      </c>
      <c r="F74" s="16">
        <v>2826</v>
      </c>
      <c r="G74" s="16">
        <v>2837</v>
      </c>
      <c r="H74" s="16">
        <v>2856</v>
      </c>
      <c r="I74" s="16">
        <v>2855</v>
      </c>
      <c r="J74" s="16">
        <v>2916</v>
      </c>
      <c r="K74" s="16">
        <v>2878</v>
      </c>
      <c r="L74" s="16">
        <v>2904</v>
      </c>
      <c r="M74" s="50">
        <v>2904</v>
      </c>
      <c r="N74" s="18">
        <f t="shared" si="1"/>
        <v>2835</v>
      </c>
    </row>
    <row r="75" spans="1:14" ht="12" customHeight="1">
      <c r="A75" s="10" t="str">
        <f>'Pregnant Women Participating'!A75</f>
        <v>South Dakota</v>
      </c>
      <c r="B75" s="18">
        <v>4178</v>
      </c>
      <c r="C75" s="16">
        <v>4131</v>
      </c>
      <c r="D75" s="16">
        <v>4146</v>
      </c>
      <c r="E75" s="16">
        <v>4166</v>
      </c>
      <c r="F75" s="16">
        <v>4128</v>
      </c>
      <c r="G75" s="16">
        <v>4143</v>
      </c>
      <c r="H75" s="16">
        <v>4150</v>
      </c>
      <c r="I75" s="16">
        <v>4142</v>
      </c>
      <c r="J75" s="16">
        <v>4114</v>
      </c>
      <c r="K75" s="16">
        <v>4082</v>
      </c>
      <c r="L75" s="16">
        <v>4174</v>
      </c>
      <c r="M75" s="50">
        <v>4167</v>
      </c>
      <c r="N75" s="18">
        <f t="shared" si="1"/>
        <v>4143.416666666667</v>
      </c>
    </row>
    <row r="76" spans="1:14" ht="12" customHeight="1">
      <c r="A76" s="10" t="str">
        <f>'Pregnant Women Participating'!A76</f>
        <v>Utah</v>
      </c>
      <c r="B76" s="18">
        <v>13633</v>
      </c>
      <c r="C76" s="16">
        <v>13557</v>
      </c>
      <c r="D76" s="16">
        <v>13291</v>
      </c>
      <c r="E76" s="16">
        <v>13313</v>
      </c>
      <c r="F76" s="16">
        <v>13429</v>
      </c>
      <c r="G76" s="16">
        <v>13420</v>
      </c>
      <c r="H76" s="16">
        <v>13322</v>
      </c>
      <c r="I76" s="16">
        <v>13234</v>
      </c>
      <c r="J76" s="16">
        <v>13236</v>
      </c>
      <c r="K76" s="16">
        <v>12955</v>
      </c>
      <c r="L76" s="16">
        <v>13052</v>
      </c>
      <c r="M76" s="50">
        <v>13043</v>
      </c>
      <c r="N76" s="18">
        <f t="shared" si="1"/>
        <v>13290.416666666666</v>
      </c>
    </row>
    <row r="77" spans="1:14" ht="12" customHeight="1">
      <c r="A77" s="10" t="str">
        <f>'Pregnant Women Participating'!A77</f>
        <v>Wyoming</v>
      </c>
      <c r="B77" s="18">
        <v>2440</v>
      </c>
      <c r="C77" s="16">
        <v>2400</v>
      </c>
      <c r="D77" s="16">
        <v>2429</v>
      </c>
      <c r="E77" s="16">
        <v>2460</v>
      </c>
      <c r="F77" s="16">
        <v>2492</v>
      </c>
      <c r="G77" s="16">
        <v>2672</v>
      </c>
      <c r="H77" s="16">
        <v>2614</v>
      </c>
      <c r="I77" s="16">
        <v>2546</v>
      </c>
      <c r="J77" s="16">
        <v>2555</v>
      </c>
      <c r="K77" s="16">
        <v>2508</v>
      </c>
      <c r="L77" s="16">
        <v>2519</v>
      </c>
      <c r="M77" s="50">
        <v>2510</v>
      </c>
      <c r="N77" s="18">
        <f t="shared" si="1"/>
        <v>2512.0833333333335</v>
      </c>
    </row>
    <row r="78" spans="1:14" ht="12" customHeight="1">
      <c r="A78" s="10" t="str">
        <f>'Pregnant Women Participating'!A78</f>
        <v>Ute Mountain Ute Tribe, CO</v>
      </c>
      <c r="B78" s="18">
        <v>62</v>
      </c>
      <c r="C78" s="16">
        <v>61</v>
      </c>
      <c r="D78" s="16">
        <v>52</v>
      </c>
      <c r="E78" s="16">
        <v>58</v>
      </c>
      <c r="F78" s="16">
        <v>62</v>
      </c>
      <c r="G78" s="16">
        <v>61</v>
      </c>
      <c r="H78" s="16">
        <v>55</v>
      </c>
      <c r="I78" s="16">
        <v>51</v>
      </c>
      <c r="J78" s="16">
        <v>57</v>
      </c>
      <c r="K78" s="16">
        <v>53</v>
      </c>
      <c r="L78" s="16">
        <v>50</v>
      </c>
      <c r="M78" s="50">
        <v>50</v>
      </c>
      <c r="N78" s="18">
        <f t="shared" si="1"/>
        <v>56</v>
      </c>
    </row>
    <row r="79" spans="1:14" ht="12" customHeight="1">
      <c r="A79" s="10" t="str">
        <f>'Pregnant Women Participating'!A79</f>
        <v>Omaha Sioux, NE</v>
      </c>
      <c r="B79" s="18">
        <v>59</v>
      </c>
      <c r="C79" s="16">
        <v>52</v>
      </c>
      <c r="D79" s="16">
        <v>57</v>
      </c>
      <c r="E79" s="16">
        <v>53</v>
      </c>
      <c r="F79" s="16">
        <v>53</v>
      </c>
      <c r="G79" s="16">
        <v>53</v>
      </c>
      <c r="H79" s="16">
        <v>50</v>
      </c>
      <c r="I79" s="16">
        <v>52</v>
      </c>
      <c r="J79" s="16">
        <v>50</v>
      </c>
      <c r="K79" s="16">
        <v>61</v>
      </c>
      <c r="L79" s="16">
        <v>68</v>
      </c>
      <c r="M79" s="50">
        <v>68</v>
      </c>
      <c r="N79" s="18">
        <f t="shared" si="1"/>
        <v>56.333333333333336</v>
      </c>
    </row>
    <row r="80" spans="1:14" ht="12" customHeight="1">
      <c r="A80" s="10" t="str">
        <f>'Pregnant Women Participating'!A80</f>
        <v>Santee Sioux, NE</v>
      </c>
      <c r="B80" s="18">
        <v>24</v>
      </c>
      <c r="C80" s="16">
        <v>27</v>
      </c>
      <c r="D80" s="16">
        <v>27</v>
      </c>
      <c r="E80" s="16">
        <v>32</v>
      </c>
      <c r="F80" s="16">
        <v>31</v>
      </c>
      <c r="G80" s="16">
        <v>36</v>
      </c>
      <c r="H80" s="16">
        <v>38</v>
      </c>
      <c r="I80" s="16">
        <v>35</v>
      </c>
      <c r="J80" s="16">
        <v>36</v>
      </c>
      <c r="K80" s="16">
        <v>34</v>
      </c>
      <c r="L80" s="16">
        <v>35</v>
      </c>
      <c r="M80" s="50">
        <v>36</v>
      </c>
      <c r="N80" s="18">
        <f t="shared" si="1"/>
        <v>32.583333333333336</v>
      </c>
    </row>
    <row r="81" spans="1:14" ht="12" customHeight="1">
      <c r="A81" s="10" t="str">
        <f>'Pregnant Women Participating'!A81</f>
        <v>Winnebago Tribe, NE</v>
      </c>
      <c r="B81" s="18">
        <v>64</v>
      </c>
      <c r="C81" s="16">
        <v>63</v>
      </c>
      <c r="D81" s="16">
        <v>62</v>
      </c>
      <c r="E81" s="16">
        <v>66</v>
      </c>
      <c r="F81" s="16">
        <v>58</v>
      </c>
      <c r="G81" s="16">
        <v>61</v>
      </c>
      <c r="H81" s="16">
        <v>63</v>
      </c>
      <c r="I81" s="16">
        <v>64</v>
      </c>
      <c r="J81" s="16">
        <v>65</v>
      </c>
      <c r="K81" s="16">
        <v>68</v>
      </c>
      <c r="L81" s="16">
        <v>73</v>
      </c>
      <c r="M81" s="50">
        <v>62</v>
      </c>
      <c r="N81" s="18">
        <f t="shared" si="1"/>
        <v>64.08333333333333</v>
      </c>
    </row>
    <row r="82" spans="1:14" ht="12" customHeight="1">
      <c r="A82" s="10" t="str">
        <f>'Pregnant Women Participating'!A82</f>
        <v>Standing Rock Sioux Tribe, ND</v>
      </c>
      <c r="B82" s="18">
        <v>171</v>
      </c>
      <c r="C82" s="16">
        <v>165</v>
      </c>
      <c r="D82" s="16">
        <v>155</v>
      </c>
      <c r="E82" s="16">
        <v>165</v>
      </c>
      <c r="F82" s="16">
        <v>147</v>
      </c>
      <c r="G82" s="16">
        <v>138</v>
      </c>
      <c r="H82" s="16">
        <v>141</v>
      </c>
      <c r="I82" s="16">
        <v>136</v>
      </c>
      <c r="J82" s="16">
        <v>134</v>
      </c>
      <c r="K82" s="16">
        <v>141</v>
      </c>
      <c r="L82" s="16">
        <v>151</v>
      </c>
      <c r="M82" s="50">
        <v>152</v>
      </c>
      <c r="N82" s="18">
        <f t="shared" si="1"/>
        <v>149.66666666666666</v>
      </c>
    </row>
    <row r="83" spans="1:14" ht="12" customHeight="1">
      <c r="A83" s="10" t="str">
        <f>'Pregnant Women Participating'!A83</f>
        <v>Three Affiliated Tribes, ND</v>
      </c>
      <c r="B83" s="18">
        <v>71</v>
      </c>
      <c r="C83" s="16">
        <v>69</v>
      </c>
      <c r="D83" s="16">
        <v>73</v>
      </c>
      <c r="E83" s="16">
        <v>77</v>
      </c>
      <c r="F83" s="16">
        <v>80</v>
      </c>
      <c r="G83" s="16">
        <v>81</v>
      </c>
      <c r="H83" s="16">
        <v>79</v>
      </c>
      <c r="I83" s="16">
        <v>90</v>
      </c>
      <c r="J83" s="16">
        <v>102</v>
      </c>
      <c r="K83" s="16">
        <v>105</v>
      </c>
      <c r="L83" s="16">
        <v>105</v>
      </c>
      <c r="M83" s="50">
        <v>107</v>
      </c>
      <c r="N83" s="18">
        <f t="shared" si="1"/>
        <v>86.58333333333333</v>
      </c>
    </row>
    <row r="84" spans="1:14" ht="12" customHeight="1">
      <c r="A84" s="10" t="str">
        <f>'Pregnant Women Participating'!A84</f>
        <v>Cheyenne River Sioux, SD</v>
      </c>
      <c r="B84" s="18">
        <v>146</v>
      </c>
      <c r="C84" s="16">
        <v>150</v>
      </c>
      <c r="D84" s="16">
        <v>146</v>
      </c>
      <c r="E84" s="16">
        <v>147</v>
      </c>
      <c r="F84" s="16">
        <v>151</v>
      </c>
      <c r="G84" s="16">
        <v>150</v>
      </c>
      <c r="H84" s="16">
        <v>141</v>
      </c>
      <c r="I84" s="16">
        <v>146</v>
      </c>
      <c r="J84" s="16">
        <v>155</v>
      </c>
      <c r="K84" s="16">
        <v>142</v>
      </c>
      <c r="L84" s="16">
        <v>148</v>
      </c>
      <c r="M84" s="50">
        <v>134</v>
      </c>
      <c r="N84" s="18">
        <f t="shared" si="1"/>
        <v>146.33333333333334</v>
      </c>
    </row>
    <row r="85" spans="1:14" ht="12" customHeight="1">
      <c r="A85" s="10" t="str">
        <f>'Pregnant Women Participating'!A85</f>
        <v>Rosebud Sioux, SD</v>
      </c>
      <c r="B85" s="18">
        <v>297</v>
      </c>
      <c r="C85" s="16">
        <v>293</v>
      </c>
      <c r="D85" s="16">
        <v>299</v>
      </c>
      <c r="E85" s="16">
        <v>312</v>
      </c>
      <c r="F85" s="16">
        <v>312</v>
      </c>
      <c r="G85" s="16">
        <v>306</v>
      </c>
      <c r="H85" s="16">
        <v>300</v>
      </c>
      <c r="I85" s="16">
        <v>294</v>
      </c>
      <c r="J85" s="16">
        <v>279</v>
      </c>
      <c r="K85" s="16">
        <v>270</v>
      </c>
      <c r="L85" s="16">
        <v>273</v>
      </c>
      <c r="M85" s="50">
        <v>267</v>
      </c>
      <c r="N85" s="18">
        <f t="shared" si="1"/>
        <v>291.8333333333333</v>
      </c>
    </row>
    <row r="86" spans="1:14" ht="12" customHeight="1">
      <c r="A86" s="10" t="str">
        <f>'Pregnant Women Participating'!A86</f>
        <v>Northern Arapahoe, WY</v>
      </c>
      <c r="B86" s="18">
        <v>106</v>
      </c>
      <c r="C86" s="16">
        <v>100</v>
      </c>
      <c r="D86" s="16">
        <v>100</v>
      </c>
      <c r="E86" s="16">
        <v>100</v>
      </c>
      <c r="F86" s="16">
        <v>101</v>
      </c>
      <c r="G86" s="16">
        <v>103</v>
      </c>
      <c r="H86" s="16">
        <v>104</v>
      </c>
      <c r="I86" s="16">
        <v>103</v>
      </c>
      <c r="J86" s="16">
        <v>96</v>
      </c>
      <c r="K86" s="16">
        <v>87</v>
      </c>
      <c r="L86" s="16">
        <v>86</v>
      </c>
      <c r="M86" s="50">
        <v>87</v>
      </c>
      <c r="N86" s="18">
        <f t="shared" si="1"/>
        <v>97.75</v>
      </c>
    </row>
    <row r="87" spans="1:14" ht="12" customHeight="1">
      <c r="A87" s="10" t="str">
        <f>'Pregnant Women Participating'!A87</f>
        <v>Shoshone Tribe, WY</v>
      </c>
      <c r="B87" s="18">
        <v>58</v>
      </c>
      <c r="C87" s="16">
        <v>66</v>
      </c>
      <c r="D87" s="16">
        <v>51</v>
      </c>
      <c r="E87" s="16">
        <v>54</v>
      </c>
      <c r="F87" s="16">
        <v>49</v>
      </c>
      <c r="G87" s="16">
        <v>54</v>
      </c>
      <c r="H87" s="16">
        <v>59</v>
      </c>
      <c r="I87" s="16">
        <v>59</v>
      </c>
      <c r="J87" s="16">
        <v>58</v>
      </c>
      <c r="K87" s="16">
        <v>54</v>
      </c>
      <c r="L87" s="16">
        <v>54</v>
      </c>
      <c r="M87" s="50">
        <v>62</v>
      </c>
      <c r="N87" s="18">
        <f t="shared" si="1"/>
        <v>56.5</v>
      </c>
    </row>
    <row r="88" spans="1:14" s="23" customFormat="1" ht="24.75" customHeight="1">
      <c r="A88" s="19" t="str">
        <f>'Pregnant Women Participating'!A88</f>
        <v>Mountain Plains</v>
      </c>
      <c r="B88" s="21">
        <v>127196</v>
      </c>
      <c r="C88" s="20">
        <v>125706</v>
      </c>
      <c r="D88" s="20">
        <v>125361</v>
      </c>
      <c r="E88" s="20">
        <v>124791</v>
      </c>
      <c r="F88" s="20">
        <v>124319</v>
      </c>
      <c r="G88" s="20">
        <v>124868</v>
      </c>
      <c r="H88" s="20">
        <v>123487</v>
      </c>
      <c r="I88" s="20">
        <v>122704</v>
      </c>
      <c r="J88" s="20">
        <v>122873</v>
      </c>
      <c r="K88" s="20">
        <v>120903</v>
      </c>
      <c r="L88" s="20">
        <v>122325</v>
      </c>
      <c r="M88" s="49">
        <v>121370</v>
      </c>
      <c r="N88" s="21">
        <f t="shared" si="1"/>
        <v>123825.25</v>
      </c>
    </row>
    <row r="89" spans="1:14" ht="12" customHeight="1">
      <c r="A89" s="11" t="str">
        <f>'Pregnant Women Participating'!A89</f>
        <v>Alaska</v>
      </c>
      <c r="B89" s="18">
        <v>4468</v>
      </c>
      <c r="C89" s="16">
        <v>4408</v>
      </c>
      <c r="D89" s="16">
        <v>4368</v>
      </c>
      <c r="E89" s="16">
        <v>4375</v>
      </c>
      <c r="F89" s="16">
        <v>4339</v>
      </c>
      <c r="G89" s="16">
        <v>4416</v>
      </c>
      <c r="H89" s="16">
        <v>4412</v>
      </c>
      <c r="I89" s="16">
        <v>4413</v>
      </c>
      <c r="J89" s="16">
        <v>4468</v>
      </c>
      <c r="K89" s="16">
        <v>4375</v>
      </c>
      <c r="L89" s="16">
        <v>4358</v>
      </c>
      <c r="M89" s="50">
        <v>4324</v>
      </c>
      <c r="N89" s="18">
        <f t="shared" si="1"/>
        <v>4393.666666666667</v>
      </c>
    </row>
    <row r="90" spans="1:14" ht="12" customHeight="1">
      <c r="A90" s="11" t="str">
        <f>'Pregnant Women Participating'!A90</f>
        <v>American Samoa</v>
      </c>
      <c r="B90" s="18">
        <v>995</v>
      </c>
      <c r="C90" s="16">
        <v>987</v>
      </c>
      <c r="D90" s="16">
        <v>993</v>
      </c>
      <c r="E90" s="16">
        <v>1010</v>
      </c>
      <c r="F90" s="16">
        <v>1018</v>
      </c>
      <c r="G90" s="16">
        <v>1016</v>
      </c>
      <c r="H90" s="16">
        <v>983</v>
      </c>
      <c r="I90" s="16">
        <v>986</v>
      </c>
      <c r="J90" s="16">
        <v>985</v>
      </c>
      <c r="K90" s="16">
        <v>968</v>
      </c>
      <c r="L90" s="16">
        <v>960</v>
      </c>
      <c r="M90" s="50">
        <v>993</v>
      </c>
      <c r="N90" s="18">
        <f t="shared" si="1"/>
        <v>991.1666666666666</v>
      </c>
    </row>
    <row r="91" spans="1:14" ht="12" customHeight="1">
      <c r="A91" s="11" t="str">
        <f>'Pregnant Women Participating'!A91</f>
        <v>Arizona</v>
      </c>
      <c r="B91" s="18">
        <v>39206</v>
      </c>
      <c r="C91" s="16">
        <v>38452</v>
      </c>
      <c r="D91" s="16">
        <v>38429</v>
      </c>
      <c r="E91" s="16">
        <v>38010</v>
      </c>
      <c r="F91" s="16">
        <v>37506</v>
      </c>
      <c r="G91" s="16">
        <v>37771</v>
      </c>
      <c r="H91" s="16">
        <v>37536</v>
      </c>
      <c r="I91" s="16">
        <v>37547</v>
      </c>
      <c r="J91" s="16">
        <v>37364</v>
      </c>
      <c r="K91" s="16">
        <v>36960</v>
      </c>
      <c r="L91" s="16">
        <v>37470</v>
      </c>
      <c r="M91" s="50">
        <v>37134</v>
      </c>
      <c r="N91" s="18">
        <f t="shared" si="1"/>
        <v>37782.083333333336</v>
      </c>
    </row>
    <row r="92" spans="1:14" ht="12" customHeight="1">
      <c r="A92" s="11" t="str">
        <f>'Pregnant Women Participating'!A92</f>
        <v>California</v>
      </c>
      <c r="B92" s="18">
        <v>252010</v>
      </c>
      <c r="C92" s="16">
        <v>245889</v>
      </c>
      <c r="D92" s="16">
        <v>246168</v>
      </c>
      <c r="E92" s="16">
        <v>245469</v>
      </c>
      <c r="F92" s="16">
        <v>243268</v>
      </c>
      <c r="G92" s="16">
        <v>244706</v>
      </c>
      <c r="H92" s="16">
        <v>241790</v>
      </c>
      <c r="I92" s="16">
        <v>241304</v>
      </c>
      <c r="J92" s="16">
        <v>241271</v>
      </c>
      <c r="K92" s="16">
        <v>238486</v>
      </c>
      <c r="L92" s="16">
        <v>241742</v>
      </c>
      <c r="M92" s="50">
        <v>239369</v>
      </c>
      <c r="N92" s="18">
        <f t="shared" si="1"/>
        <v>243456</v>
      </c>
    </row>
    <row r="93" spans="1:14" ht="12" customHeight="1">
      <c r="A93" s="11" t="str">
        <f>'Pregnant Women Participating'!A93</f>
        <v>Guam</v>
      </c>
      <c r="B93" s="18">
        <v>1796</v>
      </c>
      <c r="C93" s="16">
        <v>1761</v>
      </c>
      <c r="D93" s="16">
        <v>1754</v>
      </c>
      <c r="E93" s="16">
        <v>1768</v>
      </c>
      <c r="F93" s="16">
        <v>1794</v>
      </c>
      <c r="G93" s="16">
        <v>1826</v>
      </c>
      <c r="H93" s="16">
        <v>1858</v>
      </c>
      <c r="I93" s="16">
        <v>1802</v>
      </c>
      <c r="J93" s="16">
        <v>1795</v>
      </c>
      <c r="K93" s="16">
        <v>1779</v>
      </c>
      <c r="L93" s="16">
        <v>1796</v>
      </c>
      <c r="M93" s="50">
        <v>1785</v>
      </c>
      <c r="N93" s="18">
        <f t="shared" si="1"/>
        <v>1792.8333333333333</v>
      </c>
    </row>
    <row r="94" spans="1:14" ht="12" customHeight="1">
      <c r="A94" s="11" t="str">
        <f>'Pregnant Women Participating'!A94</f>
        <v>Hawaii</v>
      </c>
      <c r="B94" s="18">
        <v>7046</v>
      </c>
      <c r="C94" s="16">
        <v>7085</v>
      </c>
      <c r="D94" s="16">
        <v>7138</v>
      </c>
      <c r="E94" s="16">
        <v>7126</v>
      </c>
      <c r="F94" s="16">
        <v>7141</v>
      </c>
      <c r="G94" s="16">
        <v>7237</v>
      </c>
      <c r="H94" s="16">
        <v>7156</v>
      </c>
      <c r="I94" s="16">
        <v>7126</v>
      </c>
      <c r="J94" s="16">
        <v>7096</v>
      </c>
      <c r="K94" s="16">
        <v>7002</v>
      </c>
      <c r="L94" s="16">
        <v>7179</v>
      </c>
      <c r="M94" s="50">
        <v>7127</v>
      </c>
      <c r="N94" s="18">
        <f t="shared" si="1"/>
        <v>7121.583333333333</v>
      </c>
    </row>
    <row r="95" spans="1:14" ht="12" customHeight="1">
      <c r="A95" s="11" t="str">
        <f>'Pregnant Women Participating'!A95</f>
        <v>Idaho</v>
      </c>
      <c r="B95" s="18">
        <v>9532</v>
      </c>
      <c r="C95" s="16">
        <v>9410</v>
      </c>
      <c r="D95" s="16">
        <v>9394</v>
      </c>
      <c r="E95" s="16">
        <v>9289</v>
      </c>
      <c r="F95" s="16">
        <v>9197</v>
      </c>
      <c r="G95" s="16">
        <v>9228</v>
      </c>
      <c r="H95" s="16">
        <v>9186</v>
      </c>
      <c r="I95" s="16">
        <v>9064</v>
      </c>
      <c r="J95" s="16">
        <v>8990</v>
      </c>
      <c r="K95" s="16">
        <v>8907</v>
      </c>
      <c r="L95" s="16">
        <v>8889</v>
      </c>
      <c r="M95" s="50">
        <v>8786</v>
      </c>
      <c r="N95" s="18">
        <f t="shared" si="1"/>
        <v>9156</v>
      </c>
    </row>
    <row r="96" spans="1:14" ht="12" customHeight="1">
      <c r="A96" s="11" t="str">
        <f>'Pregnant Women Participating'!A96</f>
        <v>Nevada</v>
      </c>
      <c r="B96" s="18">
        <v>17615</v>
      </c>
      <c r="C96" s="16">
        <v>17252</v>
      </c>
      <c r="D96" s="16">
        <v>17095</v>
      </c>
      <c r="E96" s="16">
        <v>17122</v>
      </c>
      <c r="F96" s="16">
        <v>17024</v>
      </c>
      <c r="G96" s="16">
        <v>17115</v>
      </c>
      <c r="H96" s="16">
        <v>17013</v>
      </c>
      <c r="I96" s="16">
        <v>16962</v>
      </c>
      <c r="J96" s="16">
        <v>17033</v>
      </c>
      <c r="K96" s="16">
        <v>17040</v>
      </c>
      <c r="L96" s="16">
        <v>17079</v>
      </c>
      <c r="M96" s="50">
        <v>17013</v>
      </c>
      <c r="N96" s="18">
        <f t="shared" si="1"/>
        <v>17113.583333333332</v>
      </c>
    </row>
    <row r="97" spans="1:14" ht="12" customHeight="1">
      <c r="A97" s="11" t="str">
        <f>'Pregnant Women Participating'!A97</f>
        <v>Oregon</v>
      </c>
      <c r="B97" s="18">
        <v>21176</v>
      </c>
      <c r="C97" s="16">
        <v>20902</v>
      </c>
      <c r="D97" s="16">
        <v>20755</v>
      </c>
      <c r="E97" s="16">
        <v>20141</v>
      </c>
      <c r="F97" s="16">
        <v>19614</v>
      </c>
      <c r="G97" s="16">
        <v>19704</v>
      </c>
      <c r="H97" s="16">
        <v>19786</v>
      </c>
      <c r="I97" s="16">
        <v>19874</v>
      </c>
      <c r="J97" s="16">
        <v>19971</v>
      </c>
      <c r="K97" s="16">
        <v>19834</v>
      </c>
      <c r="L97" s="16">
        <v>19984</v>
      </c>
      <c r="M97" s="50">
        <v>19658</v>
      </c>
      <c r="N97" s="18">
        <f t="shared" si="1"/>
        <v>20116.583333333332</v>
      </c>
    </row>
    <row r="98" spans="1:14" ht="12" customHeight="1">
      <c r="A98" s="11" t="str">
        <f>'Pregnant Women Participating'!A98</f>
        <v>Washington</v>
      </c>
      <c r="B98" s="18">
        <v>35955</v>
      </c>
      <c r="C98" s="16">
        <v>35113</v>
      </c>
      <c r="D98" s="16">
        <v>35243</v>
      </c>
      <c r="E98" s="16">
        <v>34967</v>
      </c>
      <c r="F98" s="16">
        <v>34614</v>
      </c>
      <c r="G98" s="16">
        <v>35334</v>
      </c>
      <c r="H98" s="16">
        <v>34816</v>
      </c>
      <c r="I98" s="16">
        <v>34638</v>
      </c>
      <c r="J98" s="16">
        <v>34973</v>
      </c>
      <c r="K98" s="16">
        <v>34370</v>
      </c>
      <c r="L98" s="16">
        <v>34836</v>
      </c>
      <c r="M98" s="50">
        <v>34573</v>
      </c>
      <c r="N98" s="18">
        <f t="shared" si="1"/>
        <v>34952.666666666664</v>
      </c>
    </row>
    <row r="99" spans="1:14" ht="12" customHeight="1">
      <c r="A99" s="11" t="str">
        <f>'Pregnant Women Participating'!A99</f>
        <v>Northern Marianas</v>
      </c>
      <c r="B99" s="18">
        <v>525</v>
      </c>
      <c r="C99" s="16">
        <v>521</v>
      </c>
      <c r="D99" s="16">
        <v>540</v>
      </c>
      <c r="E99" s="16">
        <v>556</v>
      </c>
      <c r="F99" s="16">
        <v>568</v>
      </c>
      <c r="G99" s="16">
        <v>577</v>
      </c>
      <c r="H99" s="16">
        <v>579</v>
      </c>
      <c r="I99" s="16">
        <v>595</v>
      </c>
      <c r="J99" s="16">
        <v>573</v>
      </c>
      <c r="K99" s="16">
        <v>571</v>
      </c>
      <c r="L99" s="16">
        <v>588</v>
      </c>
      <c r="M99" s="50">
        <v>580</v>
      </c>
      <c r="N99" s="18">
        <f t="shared" si="1"/>
        <v>564.4166666666666</v>
      </c>
    </row>
    <row r="100" spans="1:14" ht="12" customHeight="1">
      <c r="A100" s="11" t="str">
        <f>'Pregnant Women Participating'!A100</f>
        <v>Inter-Tribal Council, AZ</v>
      </c>
      <c r="B100" s="18">
        <v>2225</v>
      </c>
      <c r="C100" s="16">
        <v>2188</v>
      </c>
      <c r="D100" s="16">
        <v>2240</v>
      </c>
      <c r="E100" s="16">
        <v>2244</v>
      </c>
      <c r="F100" s="16">
        <v>2187</v>
      </c>
      <c r="G100" s="16">
        <v>2223</v>
      </c>
      <c r="H100" s="16">
        <v>2219</v>
      </c>
      <c r="I100" s="16">
        <v>2260</v>
      </c>
      <c r="J100" s="16">
        <v>2319</v>
      </c>
      <c r="K100" s="16">
        <v>2312</v>
      </c>
      <c r="L100" s="16">
        <v>2330</v>
      </c>
      <c r="M100" s="50">
        <v>2175</v>
      </c>
      <c r="N100" s="18">
        <f t="shared" si="1"/>
        <v>2243.5</v>
      </c>
    </row>
    <row r="101" spans="1:14" ht="12" customHeight="1">
      <c r="A101" s="11" t="str">
        <f>'Pregnant Women Participating'!A101</f>
        <v>Navajo Nation, AZ</v>
      </c>
      <c r="B101" s="18">
        <v>1945</v>
      </c>
      <c r="C101" s="16">
        <v>1955</v>
      </c>
      <c r="D101" s="16">
        <v>1923</v>
      </c>
      <c r="E101" s="16">
        <v>1925</v>
      </c>
      <c r="F101" s="16">
        <v>1814</v>
      </c>
      <c r="G101" s="16">
        <v>1830</v>
      </c>
      <c r="H101" s="16">
        <v>1759</v>
      </c>
      <c r="I101" s="16">
        <v>1767</v>
      </c>
      <c r="J101" s="16">
        <v>1797</v>
      </c>
      <c r="K101" s="16">
        <v>1803</v>
      </c>
      <c r="L101" s="16">
        <v>1813</v>
      </c>
      <c r="M101" s="50">
        <v>1732</v>
      </c>
      <c r="N101" s="18">
        <f t="shared" si="1"/>
        <v>1838.5833333333333</v>
      </c>
    </row>
    <row r="102" spans="1:14" ht="12" customHeight="1">
      <c r="A102" s="11" t="str">
        <f>'Pregnant Women Participating'!A102</f>
        <v>Inter-Tribal Council, NV</v>
      </c>
      <c r="B102" s="18">
        <v>390</v>
      </c>
      <c r="C102" s="16">
        <v>392</v>
      </c>
      <c r="D102" s="16">
        <v>367</v>
      </c>
      <c r="E102" s="16">
        <v>377</v>
      </c>
      <c r="F102" s="16">
        <v>360</v>
      </c>
      <c r="G102" s="16">
        <v>358</v>
      </c>
      <c r="H102" s="16">
        <v>369</v>
      </c>
      <c r="I102" s="16">
        <v>372</v>
      </c>
      <c r="J102" s="16">
        <v>374</v>
      </c>
      <c r="K102" s="16">
        <v>372</v>
      </c>
      <c r="L102" s="16">
        <v>361</v>
      </c>
      <c r="M102" s="50">
        <v>353</v>
      </c>
      <c r="N102" s="18">
        <f t="shared" si="1"/>
        <v>370.4166666666667</v>
      </c>
    </row>
    <row r="103" spans="1:14" s="23" customFormat="1" ht="24.75" customHeight="1">
      <c r="A103" s="19" t="str">
        <f>'Pregnant Women Participating'!A103</f>
        <v>Western Region</v>
      </c>
      <c r="B103" s="21">
        <v>394884</v>
      </c>
      <c r="C103" s="20">
        <v>386315</v>
      </c>
      <c r="D103" s="20">
        <v>386407</v>
      </c>
      <c r="E103" s="20">
        <v>384379</v>
      </c>
      <c r="F103" s="20">
        <v>380444</v>
      </c>
      <c r="G103" s="20">
        <v>383341</v>
      </c>
      <c r="H103" s="20">
        <v>379462</v>
      </c>
      <c r="I103" s="20">
        <v>378710</v>
      </c>
      <c r="J103" s="20">
        <v>379009</v>
      </c>
      <c r="K103" s="20">
        <v>374779</v>
      </c>
      <c r="L103" s="20">
        <v>379385</v>
      </c>
      <c r="M103" s="49">
        <v>375602</v>
      </c>
      <c r="N103" s="21">
        <f t="shared" si="1"/>
        <v>381893.0833333333</v>
      </c>
    </row>
    <row r="104" spans="1:14" s="37" customFormat="1" ht="16.5" customHeight="1" thickBot="1">
      <c r="A104" s="34" t="str">
        <f>'Pregnant Women Participating'!A104</f>
        <v>TOTAL</v>
      </c>
      <c r="B104" s="35">
        <v>1927260</v>
      </c>
      <c r="C104" s="36">
        <v>1902165</v>
      </c>
      <c r="D104" s="36">
        <v>1901045</v>
      </c>
      <c r="E104" s="36">
        <v>1880902</v>
      </c>
      <c r="F104" s="36">
        <v>1869150</v>
      </c>
      <c r="G104" s="36">
        <v>1880515</v>
      </c>
      <c r="H104" s="36">
        <v>1863518</v>
      </c>
      <c r="I104" s="36">
        <v>1859618</v>
      </c>
      <c r="J104" s="36">
        <v>1863053</v>
      </c>
      <c r="K104" s="36">
        <v>1845665</v>
      </c>
      <c r="L104" s="36">
        <v>1863472</v>
      </c>
      <c r="M104" s="52">
        <v>1852107</v>
      </c>
      <c r="N104" s="35">
        <f t="shared" si="1"/>
        <v>1875705.8333333333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27092</v>
      </c>
      <c r="C6" s="16">
        <v>26388</v>
      </c>
      <c r="D6" s="16">
        <v>26510</v>
      </c>
      <c r="E6" s="16">
        <v>26399</v>
      </c>
      <c r="F6" s="16">
        <v>25693</v>
      </c>
      <c r="G6" s="16">
        <v>25869</v>
      </c>
      <c r="H6" s="16">
        <v>25004</v>
      </c>
      <c r="I6" s="16">
        <v>24986</v>
      </c>
      <c r="J6" s="16">
        <v>24918</v>
      </c>
      <c r="K6" s="16">
        <v>24596</v>
      </c>
      <c r="L6" s="16">
        <v>24974</v>
      </c>
      <c r="M6" s="50">
        <v>24903</v>
      </c>
      <c r="N6" s="18">
        <f aca="true" t="shared" si="0" ref="N6:N15">IF(SUM(B6:M6)&gt;0,AVERAGE(B6:M6)," ")</f>
        <v>25611</v>
      </c>
    </row>
    <row r="7" spans="1:14" s="7" customFormat="1" ht="12" customHeight="1">
      <c r="A7" s="10" t="str">
        <f>'Pregnant Women Participating'!A7</f>
        <v>Maine</v>
      </c>
      <c r="B7" s="18">
        <v>11616</v>
      </c>
      <c r="C7" s="16">
        <v>11586</v>
      </c>
      <c r="D7" s="16">
        <v>11490</v>
      </c>
      <c r="E7" s="16">
        <v>11477</v>
      </c>
      <c r="F7" s="16">
        <v>11425</v>
      </c>
      <c r="G7" s="16">
        <v>11395</v>
      </c>
      <c r="H7" s="16">
        <v>11275</v>
      </c>
      <c r="I7" s="16">
        <v>11207</v>
      </c>
      <c r="J7" s="16">
        <v>11069</v>
      </c>
      <c r="K7" s="16">
        <v>10946</v>
      </c>
      <c r="L7" s="16">
        <v>11093</v>
      </c>
      <c r="M7" s="50">
        <v>11065</v>
      </c>
      <c r="N7" s="18">
        <f t="shared" si="0"/>
        <v>11303.666666666666</v>
      </c>
    </row>
    <row r="8" spans="1:14" s="7" customFormat="1" ht="12" customHeight="1">
      <c r="A8" s="10" t="str">
        <f>'Pregnant Women Participating'!A8</f>
        <v>Massachusetts</v>
      </c>
      <c r="B8" s="18">
        <v>62626</v>
      </c>
      <c r="C8" s="16">
        <v>64873</v>
      </c>
      <c r="D8" s="16">
        <v>63707</v>
      </c>
      <c r="E8" s="16">
        <v>61786</v>
      </c>
      <c r="F8" s="16">
        <v>63110</v>
      </c>
      <c r="G8" s="16">
        <v>62479</v>
      </c>
      <c r="H8" s="16">
        <v>62104</v>
      </c>
      <c r="I8" s="16">
        <v>64864</v>
      </c>
      <c r="J8" s="16">
        <v>60385</v>
      </c>
      <c r="K8" s="16">
        <v>64106</v>
      </c>
      <c r="L8" s="16">
        <v>65196</v>
      </c>
      <c r="M8" s="50">
        <v>65193</v>
      </c>
      <c r="N8" s="18">
        <f t="shared" si="0"/>
        <v>63369.083333333336</v>
      </c>
    </row>
    <row r="9" spans="1:14" s="7" customFormat="1" ht="12" customHeight="1">
      <c r="A9" s="10" t="str">
        <f>'Pregnant Women Participating'!A9</f>
        <v>New Hampshire</v>
      </c>
      <c r="B9" s="18">
        <v>7868</v>
      </c>
      <c r="C9" s="16">
        <v>7794</v>
      </c>
      <c r="D9" s="16">
        <v>7668</v>
      </c>
      <c r="E9" s="16">
        <v>7699</v>
      </c>
      <c r="F9" s="16">
        <v>7672</v>
      </c>
      <c r="G9" s="16">
        <v>7748</v>
      </c>
      <c r="H9" s="16">
        <v>7564</v>
      </c>
      <c r="I9" s="16">
        <v>7725</v>
      </c>
      <c r="J9" s="16">
        <v>7716</v>
      </c>
      <c r="K9" s="16">
        <v>7532</v>
      </c>
      <c r="L9" s="16">
        <v>7561</v>
      </c>
      <c r="M9" s="50">
        <v>7626</v>
      </c>
      <c r="N9" s="18">
        <f t="shared" si="0"/>
        <v>7681.083333333333</v>
      </c>
    </row>
    <row r="10" spans="1:14" s="7" customFormat="1" ht="12" customHeight="1">
      <c r="A10" s="10" t="str">
        <f>'Pregnant Women Participating'!A10</f>
        <v>New York</v>
      </c>
      <c r="B10" s="18">
        <v>251815</v>
      </c>
      <c r="C10" s="16">
        <v>250813</v>
      </c>
      <c r="D10" s="16">
        <v>247829</v>
      </c>
      <c r="E10" s="16">
        <v>246080</v>
      </c>
      <c r="F10" s="16">
        <v>244604</v>
      </c>
      <c r="G10" s="16">
        <v>244720</v>
      </c>
      <c r="H10" s="16">
        <v>244114</v>
      </c>
      <c r="I10" s="16">
        <v>245053</v>
      </c>
      <c r="J10" s="16">
        <v>244539</v>
      </c>
      <c r="K10" s="16">
        <v>241793</v>
      </c>
      <c r="L10" s="16">
        <v>243847</v>
      </c>
      <c r="M10" s="50">
        <v>242993</v>
      </c>
      <c r="N10" s="18">
        <f t="shared" si="0"/>
        <v>245683.33333333334</v>
      </c>
    </row>
    <row r="11" spans="1:14" s="7" customFormat="1" ht="12" customHeight="1">
      <c r="A11" s="10" t="str">
        <f>'Pregnant Women Participating'!A11</f>
        <v>Rhode Island</v>
      </c>
      <c r="B11" s="18">
        <v>11152</v>
      </c>
      <c r="C11" s="16">
        <v>11103</v>
      </c>
      <c r="D11" s="16">
        <v>11047</v>
      </c>
      <c r="E11" s="16">
        <v>10882</v>
      </c>
      <c r="F11" s="16">
        <v>10540</v>
      </c>
      <c r="G11" s="16">
        <v>10773</v>
      </c>
      <c r="H11" s="16">
        <v>10698</v>
      </c>
      <c r="I11" s="16">
        <v>10945</v>
      </c>
      <c r="J11" s="16">
        <v>10907</v>
      </c>
      <c r="K11" s="16">
        <v>10574</v>
      </c>
      <c r="L11" s="16">
        <v>10786</v>
      </c>
      <c r="M11" s="50">
        <v>11036</v>
      </c>
      <c r="N11" s="18">
        <f t="shared" si="0"/>
        <v>10870.25</v>
      </c>
    </row>
    <row r="12" spans="1:14" s="7" customFormat="1" ht="12" customHeight="1">
      <c r="A12" s="10" t="str">
        <f>'Pregnant Women Participating'!A12</f>
        <v>Vermont</v>
      </c>
      <c r="B12" s="18">
        <v>8083</v>
      </c>
      <c r="C12" s="16">
        <v>7995</v>
      </c>
      <c r="D12" s="16">
        <v>7840</v>
      </c>
      <c r="E12" s="16">
        <v>7842</v>
      </c>
      <c r="F12" s="16">
        <v>7647</v>
      </c>
      <c r="G12" s="16">
        <v>7547</v>
      </c>
      <c r="H12" s="16">
        <v>7606</v>
      </c>
      <c r="I12" s="16">
        <v>7434</v>
      </c>
      <c r="J12" s="16">
        <v>7305</v>
      </c>
      <c r="K12" s="16">
        <v>7187</v>
      </c>
      <c r="L12" s="16">
        <v>7128</v>
      </c>
      <c r="M12" s="50">
        <v>7085</v>
      </c>
      <c r="N12" s="18">
        <f t="shared" si="0"/>
        <v>7558.25</v>
      </c>
    </row>
    <row r="13" spans="1:14" s="7" customFormat="1" ht="12" customHeight="1">
      <c r="A13" s="10" t="str">
        <f>'Pregnant Women Participating'!A13</f>
        <v>Indian Township, ME</v>
      </c>
      <c r="B13" s="18">
        <v>37</v>
      </c>
      <c r="C13" s="16">
        <v>36</v>
      </c>
      <c r="D13" s="16">
        <v>35</v>
      </c>
      <c r="E13" s="16">
        <v>37</v>
      </c>
      <c r="F13" s="16">
        <v>42</v>
      </c>
      <c r="G13" s="16">
        <v>47</v>
      </c>
      <c r="H13" s="16">
        <v>45</v>
      </c>
      <c r="I13" s="16">
        <v>47</v>
      </c>
      <c r="J13" s="16">
        <v>50</v>
      </c>
      <c r="K13" s="16">
        <v>48</v>
      </c>
      <c r="L13" s="16">
        <v>43</v>
      </c>
      <c r="M13" s="50">
        <v>45</v>
      </c>
      <c r="N13" s="18">
        <f t="shared" si="0"/>
        <v>42.666666666666664</v>
      </c>
    </row>
    <row r="14" spans="1:14" s="7" customFormat="1" ht="12" customHeight="1">
      <c r="A14" s="10" t="str">
        <f>'Pregnant Women Participating'!A14</f>
        <v>Pleasant Point, ME</v>
      </c>
      <c r="B14" s="18">
        <v>35</v>
      </c>
      <c r="C14" s="16">
        <v>35</v>
      </c>
      <c r="D14" s="16">
        <v>29</v>
      </c>
      <c r="E14" s="16">
        <v>28</v>
      </c>
      <c r="F14" s="16">
        <v>31</v>
      </c>
      <c r="G14" s="16">
        <v>31</v>
      </c>
      <c r="H14" s="16">
        <v>35</v>
      </c>
      <c r="I14" s="16">
        <v>37</v>
      </c>
      <c r="J14" s="16">
        <v>40</v>
      </c>
      <c r="K14" s="16">
        <v>38</v>
      </c>
      <c r="L14" s="16">
        <v>37</v>
      </c>
      <c r="M14" s="50">
        <v>34</v>
      </c>
      <c r="N14" s="18">
        <f t="shared" si="0"/>
        <v>34.166666666666664</v>
      </c>
    </row>
    <row r="15" spans="1:14" s="7" customFormat="1" ht="12" customHeight="1">
      <c r="A15" s="10" t="str">
        <f>'Pregnant Women Participating'!A15</f>
        <v>Seneca Nation, NY</v>
      </c>
      <c r="B15" s="18">
        <v>87</v>
      </c>
      <c r="C15" s="16">
        <v>94</v>
      </c>
      <c r="D15" s="16">
        <v>82</v>
      </c>
      <c r="E15" s="16">
        <v>83</v>
      </c>
      <c r="F15" s="16">
        <v>89</v>
      </c>
      <c r="G15" s="16">
        <v>67</v>
      </c>
      <c r="H15" s="16">
        <v>73</v>
      </c>
      <c r="I15" s="16">
        <v>68</v>
      </c>
      <c r="J15" s="16">
        <v>70</v>
      </c>
      <c r="K15" s="16">
        <v>75</v>
      </c>
      <c r="L15" s="16">
        <v>73</v>
      </c>
      <c r="M15" s="50">
        <v>81</v>
      </c>
      <c r="N15" s="18">
        <f t="shared" si="0"/>
        <v>78.5</v>
      </c>
    </row>
    <row r="16" spans="1:14" s="22" customFormat="1" ht="24.75" customHeight="1">
      <c r="A16" s="19" t="str">
        <f>'Pregnant Women Participating'!A16</f>
        <v>Northeast Region</v>
      </c>
      <c r="B16" s="21">
        <v>380411</v>
      </c>
      <c r="C16" s="20">
        <v>380717</v>
      </c>
      <c r="D16" s="20">
        <v>376237</v>
      </c>
      <c r="E16" s="20">
        <v>372313</v>
      </c>
      <c r="F16" s="20">
        <v>370853</v>
      </c>
      <c r="G16" s="20">
        <v>370676</v>
      </c>
      <c r="H16" s="20">
        <v>368518</v>
      </c>
      <c r="I16" s="20">
        <v>372366</v>
      </c>
      <c r="J16" s="20">
        <v>366999</v>
      </c>
      <c r="K16" s="20">
        <v>366895</v>
      </c>
      <c r="L16" s="20">
        <v>370738</v>
      </c>
      <c r="M16" s="49">
        <v>370061</v>
      </c>
      <c r="N16" s="21">
        <f aca="true" t="shared" si="1" ref="N16:N104">IF(SUM(B16:M16)&gt;0,AVERAGE(B16:M16)," ")</f>
        <v>372232</v>
      </c>
    </row>
    <row r="17" spans="1:14" ht="12" customHeight="1">
      <c r="A17" s="10" t="str">
        <f>'Pregnant Women Participating'!A17</f>
        <v>Delaware</v>
      </c>
      <c r="B17" s="18">
        <v>9236</v>
      </c>
      <c r="C17" s="16">
        <v>9110</v>
      </c>
      <c r="D17" s="16">
        <v>9053</v>
      </c>
      <c r="E17" s="16">
        <v>9141</v>
      </c>
      <c r="F17" s="16">
        <v>9036</v>
      </c>
      <c r="G17" s="16">
        <v>8959</v>
      </c>
      <c r="H17" s="16">
        <v>8909</v>
      </c>
      <c r="I17" s="16">
        <v>8767</v>
      </c>
      <c r="J17" s="16">
        <v>8549</v>
      </c>
      <c r="K17" s="16">
        <v>8429</v>
      </c>
      <c r="L17" s="16">
        <v>8644</v>
      </c>
      <c r="M17" s="50">
        <v>8675</v>
      </c>
      <c r="N17" s="18">
        <f t="shared" si="1"/>
        <v>8875.666666666666</v>
      </c>
    </row>
    <row r="18" spans="1:14" ht="12" customHeight="1">
      <c r="A18" s="10" t="str">
        <f>'Pregnant Women Participating'!A18</f>
        <v>District of Columbia</v>
      </c>
      <c r="B18" s="18">
        <v>6381</v>
      </c>
      <c r="C18" s="16">
        <v>6489</v>
      </c>
      <c r="D18" s="16">
        <v>6436</v>
      </c>
      <c r="E18" s="16">
        <v>6289</v>
      </c>
      <c r="F18" s="16">
        <v>6220</v>
      </c>
      <c r="G18" s="16">
        <v>6290</v>
      </c>
      <c r="H18" s="16">
        <v>6309</v>
      </c>
      <c r="I18" s="16">
        <v>6363</v>
      </c>
      <c r="J18" s="16">
        <v>6280</v>
      </c>
      <c r="K18" s="16">
        <v>6184</v>
      </c>
      <c r="L18" s="16">
        <v>6362</v>
      </c>
      <c r="M18" s="50">
        <v>6318</v>
      </c>
      <c r="N18" s="18">
        <f t="shared" si="1"/>
        <v>6326.75</v>
      </c>
    </row>
    <row r="19" spans="1:14" ht="12" customHeight="1">
      <c r="A19" s="10" t="str">
        <f>'Pregnant Women Participating'!A19</f>
        <v>Maryland</v>
      </c>
      <c r="B19" s="18">
        <v>74741</v>
      </c>
      <c r="C19" s="16">
        <v>73979</v>
      </c>
      <c r="D19" s="16">
        <v>73106</v>
      </c>
      <c r="E19" s="16">
        <v>72229</v>
      </c>
      <c r="F19" s="16">
        <v>72666</v>
      </c>
      <c r="G19" s="16">
        <v>72524</v>
      </c>
      <c r="H19" s="16">
        <v>72837</v>
      </c>
      <c r="I19" s="16">
        <v>72748</v>
      </c>
      <c r="J19" s="16">
        <v>73176</v>
      </c>
      <c r="K19" s="16">
        <v>72023</v>
      </c>
      <c r="L19" s="16">
        <v>72648</v>
      </c>
      <c r="M19" s="50">
        <v>72125</v>
      </c>
      <c r="N19" s="18">
        <f t="shared" si="1"/>
        <v>72900.16666666667</v>
      </c>
    </row>
    <row r="20" spans="1:14" ht="12" customHeight="1">
      <c r="A20" s="10" t="str">
        <f>'Pregnant Women Participating'!A20</f>
        <v>New Jersey</v>
      </c>
      <c r="B20" s="18">
        <v>87163</v>
      </c>
      <c r="C20" s="16">
        <v>85396</v>
      </c>
      <c r="D20" s="16">
        <v>84753</v>
      </c>
      <c r="E20" s="16">
        <v>84019</v>
      </c>
      <c r="F20" s="16">
        <v>83554</v>
      </c>
      <c r="G20" s="16">
        <v>83267</v>
      </c>
      <c r="H20" s="16">
        <v>82315</v>
      </c>
      <c r="I20" s="16">
        <v>83143</v>
      </c>
      <c r="J20" s="16">
        <v>82863</v>
      </c>
      <c r="K20" s="16">
        <v>82675</v>
      </c>
      <c r="L20" s="16">
        <v>83561</v>
      </c>
      <c r="M20" s="50">
        <v>83317</v>
      </c>
      <c r="N20" s="18">
        <f t="shared" si="1"/>
        <v>83835.5</v>
      </c>
    </row>
    <row r="21" spans="1:14" ht="12" customHeight="1">
      <c r="A21" s="10" t="str">
        <f>'Pregnant Women Participating'!A21</f>
        <v>Pennsylvania</v>
      </c>
      <c r="B21" s="18">
        <v>125853</v>
      </c>
      <c r="C21" s="16">
        <v>124782</v>
      </c>
      <c r="D21" s="16">
        <v>123801</v>
      </c>
      <c r="E21" s="16">
        <v>121911</v>
      </c>
      <c r="F21" s="16">
        <v>120720</v>
      </c>
      <c r="G21" s="16">
        <v>121201</v>
      </c>
      <c r="H21" s="16">
        <v>120522</v>
      </c>
      <c r="I21" s="16">
        <v>120332</v>
      </c>
      <c r="J21" s="16">
        <v>120612</v>
      </c>
      <c r="K21" s="16">
        <v>119229</v>
      </c>
      <c r="L21" s="16">
        <v>119155</v>
      </c>
      <c r="M21" s="50">
        <v>118686</v>
      </c>
      <c r="N21" s="18">
        <f t="shared" si="1"/>
        <v>121400.33333333333</v>
      </c>
    </row>
    <row r="22" spans="1:14" ht="12" customHeight="1">
      <c r="A22" s="10" t="str">
        <f>'Pregnant Women Participating'!A22</f>
        <v>Puerto Rico</v>
      </c>
      <c r="B22" s="18">
        <v>104253</v>
      </c>
      <c r="C22" s="16">
        <v>103403</v>
      </c>
      <c r="D22" s="16">
        <v>104919</v>
      </c>
      <c r="E22" s="16">
        <v>102367</v>
      </c>
      <c r="F22" s="16">
        <v>101855</v>
      </c>
      <c r="G22" s="16">
        <v>99961</v>
      </c>
      <c r="H22" s="16">
        <v>98761</v>
      </c>
      <c r="I22" s="16">
        <v>96871</v>
      </c>
      <c r="J22" s="16">
        <v>96620</v>
      </c>
      <c r="K22" s="16">
        <v>94613</v>
      </c>
      <c r="L22" s="16">
        <v>94743</v>
      </c>
      <c r="M22" s="50">
        <v>94113</v>
      </c>
      <c r="N22" s="18">
        <f t="shared" si="1"/>
        <v>99373.25</v>
      </c>
    </row>
    <row r="23" spans="1:14" ht="12" customHeight="1">
      <c r="A23" s="10" t="str">
        <f>'Pregnant Women Participating'!A23</f>
        <v>Virginia</v>
      </c>
      <c r="B23" s="18">
        <v>67953</v>
      </c>
      <c r="C23" s="16">
        <v>66017</v>
      </c>
      <c r="D23" s="16">
        <v>64741</v>
      </c>
      <c r="E23" s="16">
        <v>63553</v>
      </c>
      <c r="F23" s="16">
        <v>62943</v>
      </c>
      <c r="G23" s="16">
        <v>63537</v>
      </c>
      <c r="H23" s="16">
        <v>63233</v>
      </c>
      <c r="I23" s="16">
        <v>63472</v>
      </c>
      <c r="J23" s="16">
        <v>63265</v>
      </c>
      <c r="K23" s="16">
        <v>62918</v>
      </c>
      <c r="L23" s="16">
        <v>63322</v>
      </c>
      <c r="M23" s="50">
        <v>62923</v>
      </c>
      <c r="N23" s="18">
        <f t="shared" si="1"/>
        <v>63989.75</v>
      </c>
    </row>
    <row r="24" spans="1:14" ht="12" customHeight="1">
      <c r="A24" s="10" t="str">
        <f>'Pregnant Women Participating'!A24</f>
        <v>Virgin Islands</v>
      </c>
      <c r="B24" s="18">
        <v>2265</v>
      </c>
      <c r="C24" s="16">
        <v>2275</v>
      </c>
      <c r="D24" s="16">
        <v>2267</v>
      </c>
      <c r="E24" s="16">
        <v>2261</v>
      </c>
      <c r="F24" s="16">
        <v>2267</v>
      </c>
      <c r="G24" s="16">
        <v>2204</v>
      </c>
      <c r="H24" s="16">
        <v>2175</v>
      </c>
      <c r="I24" s="16">
        <v>2201</v>
      </c>
      <c r="J24" s="16">
        <v>2147</v>
      </c>
      <c r="K24" s="16">
        <v>2098</v>
      </c>
      <c r="L24" s="16">
        <v>2102</v>
      </c>
      <c r="M24" s="50">
        <v>2127</v>
      </c>
      <c r="N24" s="18">
        <f t="shared" si="1"/>
        <v>2199.0833333333335</v>
      </c>
    </row>
    <row r="25" spans="1:14" ht="12" customHeight="1">
      <c r="A25" s="10" t="str">
        <f>'Pregnant Women Participating'!A25</f>
        <v>West Virginia</v>
      </c>
      <c r="B25" s="18">
        <v>20807</v>
      </c>
      <c r="C25" s="16">
        <v>20503</v>
      </c>
      <c r="D25" s="16">
        <v>20317</v>
      </c>
      <c r="E25" s="16">
        <v>20183</v>
      </c>
      <c r="F25" s="16">
        <v>19982</v>
      </c>
      <c r="G25" s="16">
        <v>20182</v>
      </c>
      <c r="H25" s="16">
        <v>20129</v>
      </c>
      <c r="I25" s="16">
        <v>20035</v>
      </c>
      <c r="J25" s="16">
        <v>19997</v>
      </c>
      <c r="K25" s="16">
        <v>19916</v>
      </c>
      <c r="L25" s="16">
        <v>20364</v>
      </c>
      <c r="M25" s="50">
        <v>20311</v>
      </c>
      <c r="N25" s="18">
        <f t="shared" si="1"/>
        <v>20227.166666666668</v>
      </c>
    </row>
    <row r="26" spans="1:14" s="23" customFormat="1" ht="24.75" customHeight="1">
      <c r="A26" s="19" t="str">
        <f>'Pregnant Women Participating'!A26</f>
        <v>Mid-Atlantic Region</v>
      </c>
      <c r="B26" s="21">
        <v>498652</v>
      </c>
      <c r="C26" s="20">
        <v>491954</v>
      </c>
      <c r="D26" s="20">
        <v>489393</v>
      </c>
      <c r="E26" s="20">
        <v>481953</v>
      </c>
      <c r="F26" s="20">
        <v>479243</v>
      </c>
      <c r="G26" s="20">
        <v>478125</v>
      </c>
      <c r="H26" s="20">
        <v>475190</v>
      </c>
      <c r="I26" s="20">
        <v>473932</v>
      </c>
      <c r="J26" s="20">
        <v>473509</v>
      </c>
      <c r="K26" s="20">
        <v>468085</v>
      </c>
      <c r="L26" s="20">
        <v>470901</v>
      </c>
      <c r="M26" s="49">
        <v>468595</v>
      </c>
      <c r="N26" s="21">
        <f t="shared" si="1"/>
        <v>479127.6666666667</v>
      </c>
    </row>
    <row r="27" spans="1:14" ht="12" customHeight="1">
      <c r="A27" s="10" t="str">
        <f>'Pregnant Women Participating'!A27</f>
        <v>Alabama</v>
      </c>
      <c r="B27" s="18">
        <v>65308</v>
      </c>
      <c r="C27" s="16">
        <v>63964</v>
      </c>
      <c r="D27" s="16">
        <v>63253</v>
      </c>
      <c r="E27" s="16">
        <v>63520</v>
      </c>
      <c r="F27" s="16">
        <v>62451</v>
      </c>
      <c r="G27" s="16">
        <v>62391</v>
      </c>
      <c r="H27" s="16">
        <v>61824</v>
      </c>
      <c r="I27" s="16">
        <v>62128</v>
      </c>
      <c r="J27" s="16">
        <v>62409</v>
      </c>
      <c r="K27" s="16">
        <v>61759</v>
      </c>
      <c r="L27" s="16">
        <v>62948</v>
      </c>
      <c r="M27" s="50">
        <v>62936</v>
      </c>
      <c r="N27" s="18">
        <f t="shared" si="1"/>
        <v>62907.583333333336</v>
      </c>
    </row>
    <row r="28" spans="1:14" ht="12" customHeight="1">
      <c r="A28" s="10" t="str">
        <f>'Pregnant Women Participating'!A28</f>
        <v>Florida</v>
      </c>
      <c r="B28" s="18">
        <v>251741</v>
      </c>
      <c r="C28" s="16">
        <v>247891</v>
      </c>
      <c r="D28" s="16">
        <v>244228</v>
      </c>
      <c r="E28" s="16">
        <v>244240</v>
      </c>
      <c r="F28" s="16">
        <v>241693</v>
      </c>
      <c r="G28" s="16">
        <v>243191</v>
      </c>
      <c r="H28" s="16">
        <v>242763</v>
      </c>
      <c r="I28" s="16">
        <v>243027</v>
      </c>
      <c r="J28" s="16">
        <v>242848</v>
      </c>
      <c r="K28" s="16">
        <v>243245</v>
      </c>
      <c r="L28" s="16">
        <v>245109</v>
      </c>
      <c r="M28" s="50">
        <v>243894</v>
      </c>
      <c r="N28" s="18">
        <f t="shared" si="1"/>
        <v>244489.16666666666</v>
      </c>
    </row>
    <row r="29" spans="1:14" ht="12" customHeight="1">
      <c r="A29" s="10" t="str">
        <f>'Pregnant Women Participating'!A29</f>
        <v>Georgia</v>
      </c>
      <c r="B29" s="18">
        <v>129985</v>
      </c>
      <c r="C29" s="16">
        <v>128524</v>
      </c>
      <c r="D29" s="16">
        <v>128203</v>
      </c>
      <c r="E29" s="16">
        <v>133689</v>
      </c>
      <c r="F29" s="16">
        <v>132667</v>
      </c>
      <c r="G29" s="16">
        <v>133022</v>
      </c>
      <c r="H29" s="16">
        <v>132686</v>
      </c>
      <c r="I29" s="16">
        <v>132851</v>
      </c>
      <c r="J29" s="16">
        <v>133908</v>
      </c>
      <c r="K29" s="16">
        <v>132993</v>
      </c>
      <c r="L29" s="16">
        <v>134701</v>
      </c>
      <c r="M29" s="50">
        <v>134048</v>
      </c>
      <c r="N29" s="18">
        <f t="shared" si="1"/>
        <v>132273.08333333334</v>
      </c>
    </row>
    <row r="30" spans="1:14" ht="12" customHeight="1">
      <c r="A30" s="10" t="str">
        <f>'Pregnant Women Participating'!A30</f>
        <v>Kentucky</v>
      </c>
      <c r="B30" s="18">
        <v>58827</v>
      </c>
      <c r="C30" s="16">
        <v>57624</v>
      </c>
      <c r="D30" s="16">
        <v>56631</v>
      </c>
      <c r="E30" s="16">
        <v>56122</v>
      </c>
      <c r="F30" s="16">
        <v>55728</v>
      </c>
      <c r="G30" s="16">
        <v>55950</v>
      </c>
      <c r="H30" s="16">
        <v>55696</v>
      </c>
      <c r="I30" s="16">
        <v>55644</v>
      </c>
      <c r="J30" s="16">
        <v>55441</v>
      </c>
      <c r="K30" s="16">
        <v>55428</v>
      </c>
      <c r="L30" s="16">
        <v>56523</v>
      </c>
      <c r="M30" s="50">
        <v>56674</v>
      </c>
      <c r="N30" s="18">
        <f t="shared" si="1"/>
        <v>56357.333333333336</v>
      </c>
    </row>
    <row r="31" spans="1:14" ht="12" customHeight="1">
      <c r="A31" s="10" t="str">
        <f>'Pregnant Women Participating'!A31</f>
        <v>Mississippi</v>
      </c>
      <c r="B31" s="18">
        <v>41352</v>
      </c>
      <c r="C31" s="16">
        <v>40685</v>
      </c>
      <c r="D31" s="16">
        <v>39243</v>
      </c>
      <c r="E31" s="16">
        <v>38973</v>
      </c>
      <c r="F31" s="16">
        <v>38280</v>
      </c>
      <c r="G31" s="16">
        <v>38098</v>
      </c>
      <c r="H31" s="16">
        <v>37333</v>
      </c>
      <c r="I31" s="16">
        <v>37865</v>
      </c>
      <c r="J31" s="16">
        <v>38553</v>
      </c>
      <c r="K31" s="16">
        <v>38218</v>
      </c>
      <c r="L31" s="16">
        <v>38863</v>
      </c>
      <c r="M31" s="50">
        <v>39545</v>
      </c>
      <c r="N31" s="18">
        <f t="shared" si="1"/>
        <v>38917.333333333336</v>
      </c>
    </row>
    <row r="32" spans="1:14" ht="12" customHeight="1">
      <c r="A32" s="10" t="str">
        <f>'Pregnant Women Participating'!A32</f>
        <v>North Carolina</v>
      </c>
      <c r="B32" s="18">
        <v>126858</v>
      </c>
      <c r="C32" s="16">
        <v>125068</v>
      </c>
      <c r="D32" s="16">
        <v>123567</v>
      </c>
      <c r="E32" s="16">
        <v>122737</v>
      </c>
      <c r="F32" s="16">
        <v>121739</v>
      </c>
      <c r="G32" s="16">
        <v>121486</v>
      </c>
      <c r="H32" s="16">
        <v>120700</v>
      </c>
      <c r="I32" s="16">
        <v>121364</v>
      </c>
      <c r="J32" s="16">
        <v>121193</v>
      </c>
      <c r="K32" s="16">
        <v>120714</v>
      </c>
      <c r="L32" s="16">
        <v>121730</v>
      </c>
      <c r="M32" s="50">
        <v>121442</v>
      </c>
      <c r="N32" s="18">
        <f t="shared" si="1"/>
        <v>122383.16666666667</v>
      </c>
    </row>
    <row r="33" spans="1:14" ht="12" customHeight="1">
      <c r="A33" s="10" t="str">
        <f>'Pregnant Women Participating'!A33</f>
        <v>South Carolina</v>
      </c>
      <c r="B33" s="18">
        <v>49846</v>
      </c>
      <c r="C33" s="16">
        <v>49594</v>
      </c>
      <c r="D33" s="16">
        <v>49096</v>
      </c>
      <c r="E33" s="16">
        <v>49199</v>
      </c>
      <c r="F33" s="16">
        <v>49451</v>
      </c>
      <c r="G33" s="16">
        <v>49568</v>
      </c>
      <c r="H33" s="16">
        <v>48519</v>
      </c>
      <c r="I33" s="16">
        <v>48134</v>
      </c>
      <c r="J33" s="16">
        <v>48214</v>
      </c>
      <c r="K33" s="16">
        <v>48201</v>
      </c>
      <c r="L33" s="16">
        <v>48919</v>
      </c>
      <c r="M33" s="50">
        <v>48531</v>
      </c>
      <c r="N33" s="18">
        <f t="shared" si="1"/>
        <v>48939.333333333336</v>
      </c>
    </row>
    <row r="34" spans="1:14" ht="12" customHeight="1">
      <c r="A34" s="10" t="str">
        <f>'Pregnant Women Participating'!A34</f>
        <v>Tennessee</v>
      </c>
      <c r="B34" s="18">
        <v>67705</v>
      </c>
      <c r="C34" s="16">
        <v>66241</v>
      </c>
      <c r="D34" s="16">
        <v>64994</v>
      </c>
      <c r="E34" s="16">
        <v>63764</v>
      </c>
      <c r="F34" s="16">
        <v>63254</v>
      </c>
      <c r="G34" s="16">
        <v>63279</v>
      </c>
      <c r="H34" s="16">
        <v>63478</v>
      </c>
      <c r="I34" s="16">
        <v>63795</v>
      </c>
      <c r="J34" s="16">
        <v>64222</v>
      </c>
      <c r="K34" s="16">
        <v>63782</v>
      </c>
      <c r="L34" s="16">
        <v>65652</v>
      </c>
      <c r="M34" s="50">
        <v>65634</v>
      </c>
      <c r="N34" s="18">
        <f t="shared" si="1"/>
        <v>64650</v>
      </c>
    </row>
    <row r="35" spans="1:14" ht="12" customHeight="1">
      <c r="A35" s="10" t="str">
        <f>'Pregnant Women Participating'!A35</f>
        <v>Choctaw Indians, MS</v>
      </c>
      <c r="B35" s="18">
        <v>483</v>
      </c>
      <c r="C35" s="16">
        <v>454</v>
      </c>
      <c r="D35" s="16">
        <v>393</v>
      </c>
      <c r="E35" s="16">
        <v>429</v>
      </c>
      <c r="F35" s="16">
        <v>380</v>
      </c>
      <c r="G35" s="16">
        <v>370</v>
      </c>
      <c r="H35" s="16">
        <v>398</v>
      </c>
      <c r="I35" s="16">
        <v>406</v>
      </c>
      <c r="J35" s="16">
        <v>430</v>
      </c>
      <c r="K35" s="16">
        <v>410</v>
      </c>
      <c r="L35" s="16">
        <v>454</v>
      </c>
      <c r="M35" s="50">
        <v>447</v>
      </c>
      <c r="N35" s="18">
        <f t="shared" si="1"/>
        <v>421.1666666666667</v>
      </c>
    </row>
    <row r="36" spans="1:14" ht="12" customHeight="1">
      <c r="A36" s="10" t="str">
        <f>'Pregnant Women Participating'!A36</f>
        <v>Eastern Cherokee, NC</v>
      </c>
      <c r="B36" s="18">
        <v>360</v>
      </c>
      <c r="C36" s="16">
        <v>373</v>
      </c>
      <c r="D36" s="16">
        <v>362</v>
      </c>
      <c r="E36" s="16">
        <v>339</v>
      </c>
      <c r="F36" s="16">
        <v>329</v>
      </c>
      <c r="G36" s="16">
        <v>329</v>
      </c>
      <c r="H36" s="16">
        <v>355</v>
      </c>
      <c r="I36" s="16">
        <v>334</v>
      </c>
      <c r="J36" s="16">
        <v>309</v>
      </c>
      <c r="K36" s="16">
        <v>304</v>
      </c>
      <c r="L36" s="16">
        <v>337</v>
      </c>
      <c r="M36" s="50">
        <v>350</v>
      </c>
      <c r="N36" s="18">
        <f t="shared" si="1"/>
        <v>340.0833333333333</v>
      </c>
    </row>
    <row r="37" spans="1:14" s="23" customFormat="1" ht="24.75" customHeight="1">
      <c r="A37" s="19" t="str">
        <f>'Pregnant Women Participating'!A37</f>
        <v>Southeast Region</v>
      </c>
      <c r="B37" s="21">
        <v>792465</v>
      </c>
      <c r="C37" s="20">
        <v>780418</v>
      </c>
      <c r="D37" s="20">
        <v>769970</v>
      </c>
      <c r="E37" s="20">
        <v>773012</v>
      </c>
      <c r="F37" s="20">
        <v>765972</v>
      </c>
      <c r="G37" s="20">
        <v>767684</v>
      </c>
      <c r="H37" s="20">
        <v>763752</v>
      </c>
      <c r="I37" s="20">
        <v>765548</v>
      </c>
      <c r="J37" s="20">
        <v>767527</v>
      </c>
      <c r="K37" s="20">
        <v>765054</v>
      </c>
      <c r="L37" s="20">
        <v>775236</v>
      </c>
      <c r="M37" s="49">
        <v>773501</v>
      </c>
      <c r="N37" s="21">
        <f t="shared" si="1"/>
        <v>771678.25</v>
      </c>
    </row>
    <row r="38" spans="1:14" ht="12" customHeight="1">
      <c r="A38" s="10" t="str">
        <f>'Pregnant Women Participating'!A38</f>
        <v>Illinois</v>
      </c>
      <c r="B38" s="18">
        <v>111281</v>
      </c>
      <c r="C38" s="16">
        <v>109450</v>
      </c>
      <c r="D38" s="16">
        <v>108224</v>
      </c>
      <c r="E38" s="16">
        <v>107775</v>
      </c>
      <c r="F38" s="16">
        <v>107317</v>
      </c>
      <c r="G38" s="16">
        <v>108388</v>
      </c>
      <c r="H38" s="16">
        <v>106905</v>
      </c>
      <c r="I38" s="16">
        <v>106932</v>
      </c>
      <c r="J38" s="16">
        <v>106171</v>
      </c>
      <c r="K38" s="16">
        <v>104016</v>
      </c>
      <c r="L38" s="16">
        <v>106602</v>
      </c>
      <c r="M38" s="50">
        <v>106824</v>
      </c>
      <c r="N38" s="18">
        <f t="shared" si="1"/>
        <v>107490.41666666667</v>
      </c>
    </row>
    <row r="39" spans="1:14" ht="12" customHeight="1">
      <c r="A39" s="10" t="str">
        <f>'Pregnant Women Participating'!A39</f>
        <v>Indiana</v>
      </c>
      <c r="B39" s="18">
        <v>77938</v>
      </c>
      <c r="C39" s="16">
        <v>76712</v>
      </c>
      <c r="D39" s="16">
        <v>76277</v>
      </c>
      <c r="E39" s="16">
        <v>76495</v>
      </c>
      <c r="F39" s="16">
        <v>75496</v>
      </c>
      <c r="G39" s="16">
        <v>75649</v>
      </c>
      <c r="H39" s="16">
        <v>74794</v>
      </c>
      <c r="I39" s="16">
        <v>74653</v>
      </c>
      <c r="J39" s="16">
        <v>74465</v>
      </c>
      <c r="K39" s="16">
        <v>73328</v>
      </c>
      <c r="L39" s="16">
        <v>74722</v>
      </c>
      <c r="M39" s="50">
        <v>75297</v>
      </c>
      <c r="N39" s="18">
        <f t="shared" si="1"/>
        <v>75485.5</v>
      </c>
    </row>
    <row r="40" spans="1:14" ht="12" customHeight="1">
      <c r="A40" s="10" t="str">
        <f>'Pregnant Women Participating'!A40</f>
        <v>Michigan</v>
      </c>
      <c r="B40" s="18">
        <v>128640</v>
      </c>
      <c r="C40" s="16">
        <v>126824</v>
      </c>
      <c r="D40" s="16">
        <v>124731</v>
      </c>
      <c r="E40" s="16">
        <v>124688</v>
      </c>
      <c r="F40" s="16">
        <v>123646</v>
      </c>
      <c r="G40" s="16">
        <v>123953</v>
      </c>
      <c r="H40" s="16">
        <v>124103</v>
      </c>
      <c r="I40" s="16">
        <v>124365</v>
      </c>
      <c r="J40" s="16">
        <v>124093</v>
      </c>
      <c r="K40" s="16">
        <v>123284</v>
      </c>
      <c r="L40" s="16">
        <v>124120</v>
      </c>
      <c r="M40" s="50">
        <v>124308</v>
      </c>
      <c r="N40" s="18">
        <f t="shared" si="1"/>
        <v>124729.58333333333</v>
      </c>
    </row>
    <row r="41" spans="1:14" ht="12" customHeight="1">
      <c r="A41" s="10" t="str">
        <f>'Pregnant Women Participating'!A41</f>
        <v>Minnesota</v>
      </c>
      <c r="B41" s="18">
        <v>65068</v>
      </c>
      <c r="C41" s="16">
        <v>64257</v>
      </c>
      <c r="D41" s="16">
        <v>63762</v>
      </c>
      <c r="E41" s="16">
        <v>63495</v>
      </c>
      <c r="F41" s="16">
        <v>62772</v>
      </c>
      <c r="G41" s="16">
        <v>62898</v>
      </c>
      <c r="H41" s="16">
        <v>62529</v>
      </c>
      <c r="I41" s="16">
        <v>62780</v>
      </c>
      <c r="J41" s="16">
        <v>63087</v>
      </c>
      <c r="K41" s="16">
        <v>62911</v>
      </c>
      <c r="L41" s="16">
        <v>63412</v>
      </c>
      <c r="M41" s="50">
        <v>63381</v>
      </c>
      <c r="N41" s="18">
        <f t="shared" si="1"/>
        <v>63362.666666666664</v>
      </c>
    </row>
    <row r="42" spans="1:14" ht="12" customHeight="1">
      <c r="A42" s="10" t="str">
        <f>'Pregnant Women Participating'!A42</f>
        <v>Ohio</v>
      </c>
      <c r="B42" s="18">
        <v>116392</v>
      </c>
      <c r="C42" s="16">
        <v>114511</v>
      </c>
      <c r="D42" s="16">
        <v>106094</v>
      </c>
      <c r="E42" s="16">
        <v>104965</v>
      </c>
      <c r="F42" s="16">
        <v>103834</v>
      </c>
      <c r="G42" s="16">
        <v>103676</v>
      </c>
      <c r="H42" s="16">
        <v>103565</v>
      </c>
      <c r="I42" s="16">
        <v>102630</v>
      </c>
      <c r="J42" s="16">
        <v>102960</v>
      </c>
      <c r="K42" s="16">
        <v>101521</v>
      </c>
      <c r="L42" s="16">
        <v>102790</v>
      </c>
      <c r="M42" s="50">
        <v>102820</v>
      </c>
      <c r="N42" s="18">
        <f t="shared" si="1"/>
        <v>105479.83333333333</v>
      </c>
    </row>
    <row r="43" spans="1:14" ht="12" customHeight="1">
      <c r="A43" s="10" t="str">
        <f>'Pregnant Women Participating'!A43</f>
        <v>Wisconsin</v>
      </c>
      <c r="B43" s="18">
        <v>55861</v>
      </c>
      <c r="C43" s="16">
        <v>55024</v>
      </c>
      <c r="D43" s="16">
        <v>54180</v>
      </c>
      <c r="E43" s="16">
        <v>53852</v>
      </c>
      <c r="F43" s="16">
        <v>53197</v>
      </c>
      <c r="G43" s="16">
        <v>53367</v>
      </c>
      <c r="H43" s="16">
        <v>53110</v>
      </c>
      <c r="I43" s="16">
        <v>53179</v>
      </c>
      <c r="J43" s="16">
        <v>53229</v>
      </c>
      <c r="K43" s="16">
        <v>53044</v>
      </c>
      <c r="L43" s="16">
        <v>53581</v>
      </c>
      <c r="M43" s="50">
        <v>53434</v>
      </c>
      <c r="N43" s="18">
        <f t="shared" si="1"/>
        <v>53754.833333333336</v>
      </c>
    </row>
    <row r="44" spans="1:14" s="23" customFormat="1" ht="24.75" customHeight="1">
      <c r="A44" s="19" t="str">
        <f>'Pregnant Women Participating'!A44</f>
        <v>Midwest Region</v>
      </c>
      <c r="B44" s="21">
        <v>555180</v>
      </c>
      <c r="C44" s="20">
        <v>546778</v>
      </c>
      <c r="D44" s="20">
        <v>533268</v>
      </c>
      <c r="E44" s="20">
        <v>531270</v>
      </c>
      <c r="F44" s="20">
        <v>526262</v>
      </c>
      <c r="G44" s="20">
        <v>527931</v>
      </c>
      <c r="H44" s="20">
        <v>525006</v>
      </c>
      <c r="I44" s="20">
        <v>524539</v>
      </c>
      <c r="J44" s="20">
        <v>524005</v>
      </c>
      <c r="K44" s="20">
        <v>518104</v>
      </c>
      <c r="L44" s="20">
        <v>525227</v>
      </c>
      <c r="M44" s="49">
        <v>526064</v>
      </c>
      <c r="N44" s="21">
        <f t="shared" si="1"/>
        <v>530302.8333333334</v>
      </c>
    </row>
    <row r="45" spans="1:14" ht="12" customHeight="1">
      <c r="A45" s="10" t="str">
        <f>'Pregnant Women Participating'!A45</f>
        <v>Arkansas</v>
      </c>
      <c r="B45" s="18">
        <v>37970</v>
      </c>
      <c r="C45" s="16">
        <v>36663</v>
      </c>
      <c r="D45" s="16">
        <v>36223</v>
      </c>
      <c r="E45" s="16">
        <v>36171</v>
      </c>
      <c r="F45" s="16">
        <v>35919</v>
      </c>
      <c r="G45" s="16">
        <v>35635</v>
      </c>
      <c r="H45" s="16">
        <v>35993</v>
      </c>
      <c r="I45" s="16">
        <v>36122</v>
      </c>
      <c r="J45" s="16">
        <v>36334</v>
      </c>
      <c r="K45" s="16">
        <v>36130</v>
      </c>
      <c r="L45" s="16">
        <v>36650</v>
      </c>
      <c r="M45" s="50">
        <v>36301</v>
      </c>
      <c r="N45" s="18">
        <f t="shared" si="1"/>
        <v>36342.583333333336</v>
      </c>
    </row>
    <row r="46" spans="1:14" ht="12" customHeight="1">
      <c r="A46" s="10" t="str">
        <f>'Pregnant Women Participating'!A46</f>
        <v>Louisiana</v>
      </c>
      <c r="B46" s="18">
        <v>59676</v>
      </c>
      <c r="C46" s="16">
        <v>58771</v>
      </c>
      <c r="D46" s="16">
        <v>58245</v>
      </c>
      <c r="E46" s="16">
        <v>57691</v>
      </c>
      <c r="F46" s="16">
        <v>57421</v>
      </c>
      <c r="G46" s="16">
        <v>56885</v>
      </c>
      <c r="H46" s="16">
        <v>56073</v>
      </c>
      <c r="I46" s="16">
        <v>55578</v>
      </c>
      <c r="J46" s="16">
        <v>56364</v>
      </c>
      <c r="K46" s="16">
        <v>56127</v>
      </c>
      <c r="L46" s="16">
        <v>57148</v>
      </c>
      <c r="M46" s="50">
        <v>56456</v>
      </c>
      <c r="N46" s="18">
        <f t="shared" si="1"/>
        <v>57202.916666666664</v>
      </c>
    </row>
    <row r="47" spans="1:14" ht="12" customHeight="1">
      <c r="A47" s="10" t="str">
        <f>'Pregnant Women Participating'!A47</f>
        <v>New Mexico</v>
      </c>
      <c r="B47" s="18">
        <v>26327</v>
      </c>
      <c r="C47" s="16">
        <v>25728</v>
      </c>
      <c r="D47" s="16">
        <v>25303</v>
      </c>
      <c r="E47" s="16">
        <v>25261</v>
      </c>
      <c r="F47" s="16">
        <v>24951</v>
      </c>
      <c r="G47" s="16">
        <v>23973</v>
      </c>
      <c r="H47" s="16">
        <v>23595</v>
      </c>
      <c r="I47" s="16">
        <v>23518</v>
      </c>
      <c r="J47" s="16">
        <v>24842</v>
      </c>
      <c r="K47" s="16">
        <v>24766</v>
      </c>
      <c r="L47" s="16">
        <v>25197</v>
      </c>
      <c r="M47" s="50">
        <v>25016</v>
      </c>
      <c r="N47" s="18">
        <f t="shared" si="1"/>
        <v>24873.083333333332</v>
      </c>
    </row>
    <row r="48" spans="1:14" ht="12" customHeight="1">
      <c r="A48" s="10" t="str">
        <f>'Pregnant Women Participating'!A48</f>
        <v>Oklahoma</v>
      </c>
      <c r="B48" s="18">
        <v>42725</v>
      </c>
      <c r="C48" s="16">
        <v>41612</v>
      </c>
      <c r="D48" s="16">
        <v>40969</v>
      </c>
      <c r="E48" s="16">
        <v>41364</v>
      </c>
      <c r="F48" s="16">
        <v>41356</v>
      </c>
      <c r="G48" s="16">
        <v>41866</v>
      </c>
      <c r="H48" s="16">
        <v>41697</v>
      </c>
      <c r="I48" s="16">
        <v>41332</v>
      </c>
      <c r="J48" s="16">
        <v>41824</v>
      </c>
      <c r="K48" s="16">
        <v>42105</v>
      </c>
      <c r="L48" s="16">
        <v>43111</v>
      </c>
      <c r="M48" s="50">
        <v>42821</v>
      </c>
      <c r="N48" s="18">
        <f t="shared" si="1"/>
        <v>41898.5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427527</v>
      </c>
      <c r="C50" s="16">
        <v>425106</v>
      </c>
      <c r="D50" s="16">
        <v>417395</v>
      </c>
      <c r="E50" s="16">
        <v>415922</v>
      </c>
      <c r="F50" s="16">
        <v>415793</v>
      </c>
      <c r="G50" s="16">
        <v>414357</v>
      </c>
      <c r="H50" s="16">
        <v>411483</v>
      </c>
      <c r="I50" s="16">
        <v>411501</v>
      </c>
      <c r="J50" s="16">
        <v>413866</v>
      </c>
      <c r="K50" s="16">
        <v>409220</v>
      </c>
      <c r="L50" s="16">
        <v>413130</v>
      </c>
      <c r="M50" s="50">
        <v>412670</v>
      </c>
      <c r="N50" s="18">
        <f t="shared" si="1"/>
        <v>415664.1666666667</v>
      </c>
    </row>
    <row r="51" spans="1:14" ht="12" customHeight="1">
      <c r="A51" s="10" t="str">
        <f>'Pregnant Women Participating'!A51</f>
        <v>Acoma, Canoncito &amp; Laguna, NM</v>
      </c>
      <c r="B51" s="18">
        <v>215</v>
      </c>
      <c r="C51" s="16">
        <v>249</v>
      </c>
      <c r="D51" s="16">
        <v>212</v>
      </c>
      <c r="E51" s="16">
        <v>232</v>
      </c>
      <c r="F51" s="16">
        <v>192</v>
      </c>
      <c r="G51" s="16">
        <v>207</v>
      </c>
      <c r="H51" s="16">
        <v>191</v>
      </c>
      <c r="I51" s="16">
        <v>219</v>
      </c>
      <c r="J51" s="16">
        <v>210</v>
      </c>
      <c r="K51" s="16">
        <v>235</v>
      </c>
      <c r="L51" s="16">
        <v>213</v>
      </c>
      <c r="M51" s="50">
        <v>222</v>
      </c>
      <c r="N51" s="18">
        <f t="shared" si="1"/>
        <v>216.41666666666666</v>
      </c>
    </row>
    <row r="52" spans="1:14" ht="12" customHeight="1">
      <c r="A52" s="10" t="str">
        <f>'Pregnant Women Participating'!A52</f>
        <v>Eight Northern Pueblos, NM</v>
      </c>
      <c r="B52" s="18">
        <v>130</v>
      </c>
      <c r="C52" s="16">
        <v>150</v>
      </c>
      <c r="D52" s="16">
        <v>144</v>
      </c>
      <c r="E52" s="16">
        <v>128</v>
      </c>
      <c r="F52" s="16">
        <v>128</v>
      </c>
      <c r="G52" s="16">
        <v>122</v>
      </c>
      <c r="H52" s="16">
        <v>124</v>
      </c>
      <c r="I52" s="16">
        <v>121</v>
      </c>
      <c r="J52" s="16">
        <v>119</v>
      </c>
      <c r="K52" s="16">
        <v>122</v>
      </c>
      <c r="L52" s="16">
        <v>126</v>
      </c>
      <c r="M52" s="50">
        <v>129</v>
      </c>
      <c r="N52" s="18">
        <f t="shared" si="1"/>
        <v>128.58333333333334</v>
      </c>
    </row>
    <row r="53" spans="1:14" ht="12" customHeight="1">
      <c r="A53" s="10" t="str">
        <f>'Pregnant Women Participating'!A53</f>
        <v>Five Sandoval Pueblos, NM</v>
      </c>
      <c r="B53" s="18">
        <v>112</v>
      </c>
      <c r="C53" s="16">
        <v>115</v>
      </c>
      <c r="D53" s="16">
        <v>124</v>
      </c>
      <c r="E53" s="16">
        <v>128</v>
      </c>
      <c r="F53" s="16">
        <v>132</v>
      </c>
      <c r="G53" s="16">
        <v>130</v>
      </c>
      <c r="H53" s="16">
        <v>123</v>
      </c>
      <c r="I53" s="16">
        <v>122</v>
      </c>
      <c r="J53" s="16">
        <v>121</v>
      </c>
      <c r="K53" s="16">
        <v>129</v>
      </c>
      <c r="L53" s="16">
        <v>120</v>
      </c>
      <c r="M53" s="50">
        <v>117</v>
      </c>
      <c r="N53" s="18">
        <f t="shared" si="1"/>
        <v>122.75</v>
      </c>
    </row>
    <row r="54" spans="1:14" ht="12" customHeight="1">
      <c r="A54" s="10" t="str">
        <f>'Pregnant Women Participating'!A54</f>
        <v>Isleta Pueblo, NM</v>
      </c>
      <c r="B54" s="18">
        <v>547</v>
      </c>
      <c r="C54" s="16">
        <v>541</v>
      </c>
      <c r="D54" s="16">
        <v>540</v>
      </c>
      <c r="E54" s="16">
        <v>556</v>
      </c>
      <c r="F54" s="16">
        <v>566</v>
      </c>
      <c r="G54" s="16">
        <v>567</v>
      </c>
      <c r="H54" s="16">
        <v>576</v>
      </c>
      <c r="I54" s="16">
        <v>553</v>
      </c>
      <c r="J54" s="16">
        <v>576</v>
      </c>
      <c r="K54" s="16">
        <v>578</v>
      </c>
      <c r="L54" s="16">
        <v>612</v>
      </c>
      <c r="M54" s="50">
        <v>601</v>
      </c>
      <c r="N54" s="18">
        <f t="shared" si="1"/>
        <v>567.75</v>
      </c>
    </row>
    <row r="55" spans="1:14" ht="12" customHeight="1">
      <c r="A55" s="10" t="str">
        <f>'Pregnant Women Participating'!A55</f>
        <v>San Felipe Pueblo, NM</v>
      </c>
      <c r="B55" s="18">
        <v>166</v>
      </c>
      <c r="C55" s="16">
        <v>174</v>
      </c>
      <c r="D55" s="16">
        <v>164</v>
      </c>
      <c r="E55" s="16">
        <v>174</v>
      </c>
      <c r="F55" s="16">
        <v>160</v>
      </c>
      <c r="G55" s="16">
        <v>149</v>
      </c>
      <c r="H55" s="16">
        <v>164</v>
      </c>
      <c r="I55" s="16">
        <v>158</v>
      </c>
      <c r="J55" s="16">
        <v>164</v>
      </c>
      <c r="K55" s="16">
        <v>164</v>
      </c>
      <c r="L55" s="16">
        <v>172</v>
      </c>
      <c r="M55" s="50">
        <v>171</v>
      </c>
      <c r="N55" s="18">
        <f t="shared" si="1"/>
        <v>165</v>
      </c>
    </row>
    <row r="56" spans="1:14" ht="12" customHeight="1">
      <c r="A56" s="10" t="str">
        <f>'Pregnant Women Participating'!A56</f>
        <v>Santo Domingo Tribe, NM</v>
      </c>
      <c r="B56" s="18">
        <v>101</v>
      </c>
      <c r="C56" s="16">
        <v>110</v>
      </c>
      <c r="D56" s="16">
        <v>109</v>
      </c>
      <c r="E56" s="16">
        <v>106</v>
      </c>
      <c r="F56" s="16">
        <v>101</v>
      </c>
      <c r="G56" s="16">
        <v>92</v>
      </c>
      <c r="H56" s="16">
        <v>98</v>
      </c>
      <c r="I56" s="16">
        <v>96</v>
      </c>
      <c r="J56" s="16">
        <v>102</v>
      </c>
      <c r="K56" s="16">
        <v>107</v>
      </c>
      <c r="L56" s="16">
        <v>108</v>
      </c>
      <c r="M56" s="50">
        <v>100</v>
      </c>
      <c r="N56" s="18">
        <f t="shared" si="1"/>
        <v>102.5</v>
      </c>
    </row>
    <row r="57" spans="1:14" ht="12" customHeight="1">
      <c r="A57" s="10" t="str">
        <f>'Pregnant Women Participating'!A57</f>
        <v>Zuni Pueblo, NM</v>
      </c>
      <c r="B57" s="18">
        <v>435</v>
      </c>
      <c r="C57" s="16">
        <v>405</v>
      </c>
      <c r="D57" s="16">
        <v>426</v>
      </c>
      <c r="E57" s="16">
        <v>426</v>
      </c>
      <c r="F57" s="16">
        <v>434</v>
      </c>
      <c r="G57" s="16">
        <v>404</v>
      </c>
      <c r="H57" s="16">
        <v>432</v>
      </c>
      <c r="I57" s="16">
        <v>395</v>
      </c>
      <c r="J57" s="16">
        <v>432</v>
      </c>
      <c r="K57" s="16">
        <v>420</v>
      </c>
      <c r="L57" s="16">
        <v>450</v>
      </c>
      <c r="M57" s="50">
        <v>392</v>
      </c>
      <c r="N57" s="18">
        <f t="shared" si="1"/>
        <v>420.9166666666667</v>
      </c>
    </row>
    <row r="58" spans="1:14" ht="12" customHeight="1">
      <c r="A58" s="10" t="str">
        <f>'Pregnant Women Participating'!A58</f>
        <v>Cherokee Nation, OK</v>
      </c>
      <c r="B58" s="18">
        <v>3753</v>
      </c>
      <c r="C58" s="16">
        <v>3618</v>
      </c>
      <c r="D58" s="16">
        <v>3540</v>
      </c>
      <c r="E58" s="16">
        <v>3480</v>
      </c>
      <c r="F58" s="16">
        <v>3362</v>
      </c>
      <c r="G58" s="16">
        <v>3419</v>
      </c>
      <c r="H58" s="16">
        <v>3202</v>
      </c>
      <c r="I58" s="16">
        <v>3261</v>
      </c>
      <c r="J58" s="16">
        <v>3387</v>
      </c>
      <c r="K58" s="16">
        <v>3461</v>
      </c>
      <c r="L58" s="16">
        <v>3497</v>
      </c>
      <c r="M58" s="50">
        <v>3539</v>
      </c>
      <c r="N58" s="18">
        <f t="shared" si="1"/>
        <v>3459.9166666666665</v>
      </c>
    </row>
    <row r="59" spans="1:14" ht="12" customHeight="1">
      <c r="A59" s="10" t="str">
        <f>'Pregnant Women Participating'!A59</f>
        <v>Chickasaw Nation, OK</v>
      </c>
      <c r="B59" s="18">
        <v>1977</v>
      </c>
      <c r="C59" s="16">
        <v>1923</v>
      </c>
      <c r="D59" s="16">
        <v>1871</v>
      </c>
      <c r="E59" s="16">
        <v>1876</v>
      </c>
      <c r="F59" s="16">
        <v>1861</v>
      </c>
      <c r="G59" s="16">
        <v>1824</v>
      </c>
      <c r="H59" s="16">
        <v>1856</v>
      </c>
      <c r="I59" s="16">
        <v>1925</v>
      </c>
      <c r="J59" s="16">
        <v>1895</v>
      </c>
      <c r="K59" s="16">
        <v>1908</v>
      </c>
      <c r="L59" s="16">
        <v>2014</v>
      </c>
      <c r="M59" s="50">
        <v>1992</v>
      </c>
      <c r="N59" s="18">
        <f t="shared" si="1"/>
        <v>1910.1666666666667</v>
      </c>
    </row>
    <row r="60" spans="1:14" ht="12" customHeight="1">
      <c r="A60" s="10" t="str">
        <f>'Pregnant Women Participating'!A60</f>
        <v>Choctaw Nation, OK</v>
      </c>
      <c r="B60" s="18">
        <v>2254</v>
      </c>
      <c r="C60" s="16">
        <v>2269</v>
      </c>
      <c r="D60" s="16">
        <v>2249</v>
      </c>
      <c r="E60" s="16">
        <v>2204</v>
      </c>
      <c r="F60" s="16">
        <v>2218</v>
      </c>
      <c r="G60" s="16">
        <v>2174</v>
      </c>
      <c r="H60" s="16">
        <v>2169</v>
      </c>
      <c r="I60" s="16">
        <v>2109</v>
      </c>
      <c r="J60" s="16">
        <v>2147</v>
      </c>
      <c r="K60" s="16">
        <v>2118</v>
      </c>
      <c r="L60" s="16">
        <v>2189</v>
      </c>
      <c r="M60" s="50">
        <v>2199</v>
      </c>
      <c r="N60" s="18">
        <f t="shared" si="1"/>
        <v>2191.5833333333335</v>
      </c>
    </row>
    <row r="61" spans="1:14" ht="12" customHeight="1">
      <c r="A61" s="10" t="str">
        <f>'Pregnant Women Participating'!A61</f>
        <v>Citizen Potawatomi Nation, OK</v>
      </c>
      <c r="B61" s="18">
        <v>644</v>
      </c>
      <c r="C61" s="16">
        <v>606</v>
      </c>
      <c r="D61" s="16">
        <v>594</v>
      </c>
      <c r="E61" s="16">
        <v>619</v>
      </c>
      <c r="F61" s="16">
        <v>616</v>
      </c>
      <c r="G61" s="16">
        <v>637</v>
      </c>
      <c r="H61" s="16">
        <v>627</v>
      </c>
      <c r="I61" s="16">
        <v>631</v>
      </c>
      <c r="J61" s="16">
        <v>646</v>
      </c>
      <c r="K61" s="16">
        <v>636</v>
      </c>
      <c r="L61" s="16">
        <v>683</v>
      </c>
      <c r="M61" s="50">
        <v>696</v>
      </c>
      <c r="N61" s="18">
        <f t="shared" si="1"/>
        <v>636.25</v>
      </c>
    </row>
    <row r="62" spans="1:14" ht="12" customHeight="1">
      <c r="A62" s="10" t="str">
        <f>'Pregnant Women Participating'!A62</f>
        <v>Inter-Tribal Council, OK</v>
      </c>
      <c r="B62" s="18">
        <v>497</v>
      </c>
      <c r="C62" s="16">
        <v>498</v>
      </c>
      <c r="D62" s="16">
        <v>478</v>
      </c>
      <c r="E62" s="16">
        <v>486</v>
      </c>
      <c r="F62" s="16">
        <v>456</v>
      </c>
      <c r="G62" s="16">
        <v>451</v>
      </c>
      <c r="H62" s="16">
        <v>440</v>
      </c>
      <c r="I62" s="16">
        <v>427</v>
      </c>
      <c r="J62" s="16">
        <v>445</v>
      </c>
      <c r="K62" s="16">
        <v>447</v>
      </c>
      <c r="L62" s="16">
        <v>452</v>
      </c>
      <c r="M62" s="50">
        <v>442</v>
      </c>
      <c r="N62" s="18">
        <f t="shared" si="1"/>
        <v>459.9166666666667</v>
      </c>
    </row>
    <row r="63" spans="1:14" ht="12" customHeight="1">
      <c r="A63" s="10" t="str">
        <f>'Pregnant Women Participating'!A63</f>
        <v>Muscogee Creek Nation, OK</v>
      </c>
      <c r="B63" s="18">
        <v>1649</v>
      </c>
      <c r="C63" s="16">
        <v>1658</v>
      </c>
      <c r="D63" s="16">
        <v>1610</v>
      </c>
      <c r="E63" s="16">
        <v>1627</v>
      </c>
      <c r="F63" s="16">
        <v>1623</v>
      </c>
      <c r="G63" s="16">
        <v>1621</v>
      </c>
      <c r="H63" s="16">
        <v>1584</v>
      </c>
      <c r="I63" s="16">
        <v>1603</v>
      </c>
      <c r="J63" s="16">
        <v>1614</v>
      </c>
      <c r="K63" s="16">
        <v>1621</v>
      </c>
      <c r="L63" s="16">
        <v>1683</v>
      </c>
      <c r="M63" s="50">
        <v>1699</v>
      </c>
      <c r="N63" s="18">
        <f t="shared" si="1"/>
        <v>1632.6666666666667</v>
      </c>
    </row>
    <row r="64" spans="1:14" ht="12" customHeight="1">
      <c r="A64" s="10" t="str">
        <f>'Pregnant Women Participating'!A64</f>
        <v>Osage Tribal Council, OK</v>
      </c>
      <c r="B64" s="18">
        <v>1307</v>
      </c>
      <c r="C64" s="16">
        <v>1292</v>
      </c>
      <c r="D64" s="16">
        <v>1293</v>
      </c>
      <c r="E64" s="16">
        <v>1301</v>
      </c>
      <c r="F64" s="16">
        <v>1300</v>
      </c>
      <c r="G64" s="16">
        <v>1304</v>
      </c>
      <c r="H64" s="16">
        <v>1295</v>
      </c>
      <c r="I64" s="16">
        <v>1315</v>
      </c>
      <c r="J64" s="16">
        <v>1337</v>
      </c>
      <c r="K64" s="16">
        <v>1347</v>
      </c>
      <c r="L64" s="16">
        <v>1378</v>
      </c>
      <c r="M64" s="50">
        <v>1398</v>
      </c>
      <c r="N64" s="18">
        <f t="shared" si="1"/>
        <v>1322.25</v>
      </c>
    </row>
    <row r="65" spans="1:14" ht="12" customHeight="1">
      <c r="A65" s="10" t="str">
        <f>'Pregnant Women Participating'!A65</f>
        <v>Otoe-Missouria Tribe, OK</v>
      </c>
      <c r="B65" s="18">
        <v>265</v>
      </c>
      <c r="C65" s="16">
        <v>267</v>
      </c>
      <c r="D65" s="16">
        <v>240</v>
      </c>
      <c r="E65" s="16">
        <v>252</v>
      </c>
      <c r="F65" s="16">
        <v>247</v>
      </c>
      <c r="G65" s="16">
        <v>259</v>
      </c>
      <c r="H65" s="16">
        <v>259</v>
      </c>
      <c r="I65" s="16">
        <v>266</v>
      </c>
      <c r="J65" s="16">
        <v>258</v>
      </c>
      <c r="K65" s="16">
        <v>241</v>
      </c>
      <c r="L65" s="16">
        <v>262</v>
      </c>
      <c r="M65" s="50">
        <v>237</v>
      </c>
      <c r="N65" s="18">
        <f t="shared" si="1"/>
        <v>254.41666666666666</v>
      </c>
    </row>
    <row r="66" spans="1:14" ht="12" customHeight="1">
      <c r="A66" s="10" t="str">
        <f>'Pregnant Women Participating'!A66</f>
        <v>Wichita, Caddo &amp; Delaware (WCD), OK</v>
      </c>
      <c r="B66" s="18">
        <v>2203</v>
      </c>
      <c r="C66" s="16">
        <v>2188</v>
      </c>
      <c r="D66" s="16">
        <v>2166</v>
      </c>
      <c r="E66" s="16">
        <v>2214</v>
      </c>
      <c r="F66" s="16">
        <v>2203</v>
      </c>
      <c r="G66" s="16">
        <v>2175</v>
      </c>
      <c r="H66" s="16">
        <v>2180</v>
      </c>
      <c r="I66" s="16">
        <v>2197</v>
      </c>
      <c r="J66" s="16">
        <v>2243</v>
      </c>
      <c r="K66" s="16">
        <v>2200</v>
      </c>
      <c r="L66" s="16">
        <v>2194</v>
      </c>
      <c r="M66" s="50">
        <v>2141</v>
      </c>
      <c r="N66" s="18">
        <f t="shared" si="1"/>
        <v>2192</v>
      </c>
    </row>
    <row r="67" spans="1:14" s="23" customFormat="1" ht="24.75" customHeight="1">
      <c r="A67" s="19" t="str">
        <f>'Pregnant Women Participating'!A67</f>
        <v>Southwest Region</v>
      </c>
      <c r="B67" s="21">
        <v>610480</v>
      </c>
      <c r="C67" s="20">
        <v>603943</v>
      </c>
      <c r="D67" s="20">
        <v>593895</v>
      </c>
      <c r="E67" s="20">
        <v>592218</v>
      </c>
      <c r="F67" s="20">
        <v>591039</v>
      </c>
      <c r="G67" s="20">
        <v>588251</v>
      </c>
      <c r="H67" s="20">
        <v>584161</v>
      </c>
      <c r="I67" s="20">
        <v>583449</v>
      </c>
      <c r="J67" s="20">
        <v>588926</v>
      </c>
      <c r="K67" s="20">
        <v>584082</v>
      </c>
      <c r="L67" s="20">
        <v>591389</v>
      </c>
      <c r="M67" s="49">
        <v>589339</v>
      </c>
      <c r="N67" s="21">
        <f t="shared" si="1"/>
        <v>591764.3333333334</v>
      </c>
    </row>
    <row r="68" spans="1:14" ht="12" customHeight="1">
      <c r="A68" s="10" t="str">
        <f>'Pregnant Women Participating'!A68</f>
        <v>Colorado</v>
      </c>
      <c r="B68" s="18">
        <v>46308</v>
      </c>
      <c r="C68" s="16">
        <v>45453</v>
      </c>
      <c r="D68" s="16">
        <v>44627</v>
      </c>
      <c r="E68" s="16">
        <v>43861</v>
      </c>
      <c r="F68" s="16">
        <v>43601</v>
      </c>
      <c r="G68" s="16">
        <v>43775</v>
      </c>
      <c r="H68" s="16">
        <v>43482</v>
      </c>
      <c r="I68" s="16">
        <v>43467</v>
      </c>
      <c r="J68" s="16">
        <v>43312</v>
      </c>
      <c r="K68" s="16">
        <v>42811</v>
      </c>
      <c r="L68" s="16">
        <v>43601</v>
      </c>
      <c r="M68" s="50">
        <v>43341</v>
      </c>
      <c r="N68" s="18">
        <f t="shared" si="1"/>
        <v>43969.916666666664</v>
      </c>
    </row>
    <row r="69" spans="1:14" ht="12" customHeight="1">
      <c r="A69" s="10" t="str">
        <f>'Pregnant Women Participating'!A69</f>
        <v>Iowa</v>
      </c>
      <c r="B69" s="18">
        <v>31935</v>
      </c>
      <c r="C69" s="16">
        <v>31438</v>
      </c>
      <c r="D69" s="16">
        <v>31247</v>
      </c>
      <c r="E69" s="16">
        <v>31055</v>
      </c>
      <c r="F69" s="16">
        <v>30625</v>
      </c>
      <c r="G69" s="16">
        <v>30673</v>
      </c>
      <c r="H69" s="16">
        <v>30245</v>
      </c>
      <c r="I69" s="16">
        <v>30759</v>
      </c>
      <c r="J69" s="16">
        <v>31171</v>
      </c>
      <c r="K69" s="16">
        <v>31393</v>
      </c>
      <c r="L69" s="16">
        <v>32217</v>
      </c>
      <c r="M69" s="50">
        <v>32774</v>
      </c>
      <c r="N69" s="18">
        <f t="shared" si="1"/>
        <v>31294.333333333332</v>
      </c>
    </row>
    <row r="70" spans="1:14" ht="12" customHeight="1">
      <c r="A70" s="10" t="str">
        <f>'Pregnant Women Participating'!A70</f>
        <v>Kansas</v>
      </c>
      <c r="B70" s="18">
        <v>31714</v>
      </c>
      <c r="C70" s="16">
        <v>30914</v>
      </c>
      <c r="D70" s="16">
        <v>30674</v>
      </c>
      <c r="E70" s="16">
        <v>30661</v>
      </c>
      <c r="F70" s="16">
        <v>30563</v>
      </c>
      <c r="G70" s="16">
        <v>29972</v>
      </c>
      <c r="H70" s="16">
        <v>30023</v>
      </c>
      <c r="I70" s="16">
        <v>30026</v>
      </c>
      <c r="J70" s="16">
        <v>30213</v>
      </c>
      <c r="K70" s="16">
        <v>29642</v>
      </c>
      <c r="L70" s="16">
        <v>30300</v>
      </c>
      <c r="M70" s="50">
        <v>30775</v>
      </c>
      <c r="N70" s="18">
        <f t="shared" si="1"/>
        <v>30456.416666666668</v>
      </c>
    </row>
    <row r="71" spans="1:14" ht="12" customHeight="1">
      <c r="A71" s="10" t="str">
        <f>'Pregnant Women Participating'!A71</f>
        <v>Missouri</v>
      </c>
      <c r="B71" s="18">
        <v>62545</v>
      </c>
      <c r="C71" s="16">
        <v>62075</v>
      </c>
      <c r="D71" s="16">
        <v>61646</v>
      </c>
      <c r="E71" s="16">
        <v>61500</v>
      </c>
      <c r="F71" s="16">
        <v>61203</v>
      </c>
      <c r="G71" s="16">
        <v>60886</v>
      </c>
      <c r="H71" s="16">
        <v>60647</v>
      </c>
      <c r="I71" s="16">
        <v>59896</v>
      </c>
      <c r="J71" s="16">
        <v>59773</v>
      </c>
      <c r="K71" s="16">
        <v>58885</v>
      </c>
      <c r="L71" s="16">
        <v>59616</v>
      </c>
      <c r="M71" s="50">
        <v>59262</v>
      </c>
      <c r="N71" s="18">
        <f t="shared" si="1"/>
        <v>60661.166666666664</v>
      </c>
    </row>
    <row r="72" spans="1:14" ht="12" customHeight="1">
      <c r="A72" s="10" t="str">
        <f>'Pregnant Women Participating'!A72</f>
        <v>Montana</v>
      </c>
      <c r="B72" s="18">
        <v>9383</v>
      </c>
      <c r="C72" s="16">
        <v>9512</v>
      </c>
      <c r="D72" s="16">
        <v>9515</v>
      </c>
      <c r="E72" s="16">
        <v>9586</v>
      </c>
      <c r="F72" s="16">
        <v>9471</v>
      </c>
      <c r="G72" s="16">
        <v>9411</v>
      </c>
      <c r="H72" s="16">
        <v>9265</v>
      </c>
      <c r="I72" s="16">
        <v>9239</v>
      </c>
      <c r="J72" s="16">
        <v>9306</v>
      </c>
      <c r="K72" s="16">
        <v>9219</v>
      </c>
      <c r="L72" s="16">
        <v>9358</v>
      </c>
      <c r="M72" s="50">
        <v>9496</v>
      </c>
      <c r="N72" s="18">
        <f t="shared" si="1"/>
        <v>9396.75</v>
      </c>
    </row>
    <row r="73" spans="1:14" ht="12" customHeight="1">
      <c r="A73" s="10" t="str">
        <f>'Pregnant Women Participating'!A73</f>
        <v>Nebraska</v>
      </c>
      <c r="B73" s="18">
        <v>19172</v>
      </c>
      <c r="C73" s="16">
        <v>19706</v>
      </c>
      <c r="D73" s="16">
        <v>20060</v>
      </c>
      <c r="E73" s="16">
        <v>20200</v>
      </c>
      <c r="F73" s="16">
        <v>19995</v>
      </c>
      <c r="G73" s="16">
        <v>19923</v>
      </c>
      <c r="H73" s="16">
        <v>19738</v>
      </c>
      <c r="I73" s="16">
        <v>19814</v>
      </c>
      <c r="J73" s="16">
        <v>19949</v>
      </c>
      <c r="K73" s="16">
        <v>19918</v>
      </c>
      <c r="L73" s="16">
        <v>20103</v>
      </c>
      <c r="M73" s="50">
        <v>20096</v>
      </c>
      <c r="N73" s="18">
        <f t="shared" si="1"/>
        <v>19889.5</v>
      </c>
    </row>
    <row r="74" spans="1:14" ht="12" customHeight="1">
      <c r="A74" s="10" t="str">
        <f>'Pregnant Women Participating'!A74</f>
        <v>North Dakota</v>
      </c>
      <c r="B74" s="18">
        <v>6140</v>
      </c>
      <c r="C74" s="16">
        <v>6026</v>
      </c>
      <c r="D74" s="16">
        <v>6379</v>
      </c>
      <c r="E74" s="16">
        <v>6549</v>
      </c>
      <c r="F74" s="16">
        <v>6422</v>
      </c>
      <c r="G74" s="16">
        <v>6426</v>
      </c>
      <c r="H74" s="16">
        <v>6410</v>
      </c>
      <c r="I74" s="16">
        <v>6454</v>
      </c>
      <c r="J74" s="16">
        <v>6421</v>
      </c>
      <c r="K74" s="16">
        <v>6313</v>
      </c>
      <c r="L74" s="16">
        <v>6488</v>
      </c>
      <c r="M74" s="50">
        <v>6449</v>
      </c>
      <c r="N74" s="18">
        <f t="shared" si="1"/>
        <v>6373.083333333333</v>
      </c>
    </row>
    <row r="75" spans="1:14" ht="12" customHeight="1">
      <c r="A75" s="10" t="str">
        <f>'Pregnant Women Participating'!A75</f>
        <v>South Dakota</v>
      </c>
      <c r="B75" s="18">
        <v>9450</v>
      </c>
      <c r="C75" s="16">
        <v>9229</v>
      </c>
      <c r="D75" s="16">
        <v>9148</v>
      </c>
      <c r="E75" s="16">
        <v>9361</v>
      </c>
      <c r="F75" s="16">
        <v>9145</v>
      </c>
      <c r="G75" s="16">
        <v>9200</v>
      </c>
      <c r="H75" s="16">
        <v>9140</v>
      </c>
      <c r="I75" s="16">
        <v>9146</v>
      </c>
      <c r="J75" s="16">
        <v>9130</v>
      </c>
      <c r="K75" s="16">
        <v>9017</v>
      </c>
      <c r="L75" s="16">
        <v>9232</v>
      </c>
      <c r="M75" s="50">
        <v>9206</v>
      </c>
      <c r="N75" s="18">
        <f t="shared" si="1"/>
        <v>9200.333333333334</v>
      </c>
    </row>
    <row r="76" spans="1:14" ht="12" customHeight="1">
      <c r="A76" s="10" t="str">
        <f>'Pregnant Women Participating'!A76</f>
        <v>Utah</v>
      </c>
      <c r="B76" s="18">
        <v>30032</v>
      </c>
      <c r="C76" s="16">
        <v>29686</v>
      </c>
      <c r="D76" s="16">
        <v>29272</v>
      </c>
      <c r="E76" s="16">
        <v>29059</v>
      </c>
      <c r="F76" s="16">
        <v>29226</v>
      </c>
      <c r="G76" s="16">
        <v>29454</v>
      </c>
      <c r="H76" s="16">
        <v>29473</v>
      </c>
      <c r="I76" s="16">
        <v>29335</v>
      </c>
      <c r="J76" s="16">
        <v>29506</v>
      </c>
      <c r="K76" s="16">
        <v>29242</v>
      </c>
      <c r="L76" s="16">
        <v>29702</v>
      </c>
      <c r="M76" s="50">
        <v>29683</v>
      </c>
      <c r="N76" s="18">
        <f t="shared" si="1"/>
        <v>29472.5</v>
      </c>
    </row>
    <row r="77" spans="1:14" ht="12" customHeight="1">
      <c r="A77" s="10" t="str">
        <f>'Pregnant Women Participating'!A77</f>
        <v>Wyoming</v>
      </c>
      <c r="B77" s="18">
        <v>5229</v>
      </c>
      <c r="C77" s="16">
        <v>5217</v>
      </c>
      <c r="D77" s="16">
        <v>5187</v>
      </c>
      <c r="E77" s="16">
        <v>5181</v>
      </c>
      <c r="F77" s="16">
        <v>5120</v>
      </c>
      <c r="G77" s="16">
        <v>5015</v>
      </c>
      <c r="H77" s="16">
        <v>5044</v>
      </c>
      <c r="I77" s="16">
        <v>5114</v>
      </c>
      <c r="J77" s="16">
        <v>5146</v>
      </c>
      <c r="K77" s="16">
        <v>5068</v>
      </c>
      <c r="L77" s="16">
        <v>5096</v>
      </c>
      <c r="M77" s="50">
        <v>5091</v>
      </c>
      <c r="N77" s="18">
        <f t="shared" si="1"/>
        <v>5125.666666666667</v>
      </c>
    </row>
    <row r="78" spans="1:14" ht="12" customHeight="1">
      <c r="A78" s="10" t="str">
        <f>'Pregnant Women Participating'!A78</f>
        <v>Ute Mountain Ute Tribe, CO</v>
      </c>
      <c r="B78" s="18">
        <v>102</v>
      </c>
      <c r="C78" s="16">
        <v>109</v>
      </c>
      <c r="D78" s="16">
        <v>99</v>
      </c>
      <c r="E78" s="16">
        <v>101</v>
      </c>
      <c r="F78" s="16">
        <v>96</v>
      </c>
      <c r="G78" s="16">
        <v>97</v>
      </c>
      <c r="H78" s="16">
        <v>103</v>
      </c>
      <c r="I78" s="16">
        <v>99</v>
      </c>
      <c r="J78" s="16">
        <v>107</v>
      </c>
      <c r="K78" s="16">
        <v>113</v>
      </c>
      <c r="L78" s="16">
        <v>99</v>
      </c>
      <c r="M78" s="50">
        <v>97</v>
      </c>
      <c r="N78" s="18">
        <f t="shared" si="1"/>
        <v>101.83333333333333</v>
      </c>
    </row>
    <row r="79" spans="1:14" ht="12" customHeight="1">
      <c r="A79" s="10" t="str">
        <f>'Pregnant Women Participating'!A79</f>
        <v>Omaha Sioux, NE</v>
      </c>
      <c r="B79" s="18">
        <v>162</v>
      </c>
      <c r="C79" s="16">
        <v>157</v>
      </c>
      <c r="D79" s="16">
        <v>147</v>
      </c>
      <c r="E79" s="16">
        <v>165</v>
      </c>
      <c r="F79" s="16">
        <v>144</v>
      </c>
      <c r="G79" s="16">
        <v>147</v>
      </c>
      <c r="H79" s="16">
        <v>143</v>
      </c>
      <c r="I79" s="16">
        <v>170</v>
      </c>
      <c r="J79" s="16">
        <v>176</v>
      </c>
      <c r="K79" s="16">
        <v>172</v>
      </c>
      <c r="L79" s="16">
        <v>193</v>
      </c>
      <c r="M79" s="50">
        <v>170</v>
      </c>
      <c r="N79" s="18">
        <f t="shared" si="1"/>
        <v>162.16666666666666</v>
      </c>
    </row>
    <row r="80" spans="1:14" ht="12" customHeight="1">
      <c r="A80" s="10" t="str">
        <f>'Pregnant Women Participating'!A80</f>
        <v>Santee Sioux, NE</v>
      </c>
      <c r="B80" s="18">
        <v>74</v>
      </c>
      <c r="C80" s="16">
        <v>80</v>
      </c>
      <c r="D80" s="16">
        <v>76</v>
      </c>
      <c r="E80" s="16">
        <v>73</v>
      </c>
      <c r="F80" s="16">
        <v>69</v>
      </c>
      <c r="G80" s="16">
        <v>64</v>
      </c>
      <c r="H80" s="16">
        <v>71</v>
      </c>
      <c r="I80" s="16">
        <v>74</v>
      </c>
      <c r="J80" s="16">
        <v>75</v>
      </c>
      <c r="K80" s="16">
        <v>81</v>
      </c>
      <c r="L80" s="16">
        <v>77</v>
      </c>
      <c r="M80" s="50">
        <v>72</v>
      </c>
      <c r="N80" s="18">
        <f t="shared" si="1"/>
        <v>73.83333333333333</v>
      </c>
    </row>
    <row r="81" spans="1:14" ht="12" customHeight="1">
      <c r="A81" s="10" t="str">
        <f>'Pregnant Women Participating'!A81</f>
        <v>Winnebago Tribe, NE</v>
      </c>
      <c r="B81" s="18">
        <v>162</v>
      </c>
      <c r="C81" s="16">
        <v>142</v>
      </c>
      <c r="D81" s="16">
        <v>137</v>
      </c>
      <c r="E81" s="16">
        <v>143</v>
      </c>
      <c r="F81" s="16">
        <v>118</v>
      </c>
      <c r="G81" s="16">
        <v>140</v>
      </c>
      <c r="H81" s="16">
        <v>127</v>
      </c>
      <c r="I81" s="16">
        <v>143</v>
      </c>
      <c r="J81" s="16">
        <v>145</v>
      </c>
      <c r="K81" s="16">
        <v>165</v>
      </c>
      <c r="L81" s="16">
        <v>171</v>
      </c>
      <c r="M81" s="50">
        <v>150</v>
      </c>
      <c r="N81" s="18">
        <f t="shared" si="1"/>
        <v>145.25</v>
      </c>
    </row>
    <row r="82" spans="1:14" ht="12" customHeight="1">
      <c r="A82" s="10" t="str">
        <f>'Pregnant Women Participating'!A82</f>
        <v>Standing Rock Sioux Tribe, ND</v>
      </c>
      <c r="B82" s="18">
        <v>412</v>
      </c>
      <c r="C82" s="16">
        <v>414</v>
      </c>
      <c r="D82" s="16">
        <v>412</v>
      </c>
      <c r="E82" s="16">
        <v>416</v>
      </c>
      <c r="F82" s="16">
        <v>410</v>
      </c>
      <c r="G82" s="16">
        <v>421</v>
      </c>
      <c r="H82" s="16">
        <v>413</v>
      </c>
      <c r="I82" s="16">
        <v>398</v>
      </c>
      <c r="J82" s="16">
        <v>389</v>
      </c>
      <c r="K82" s="16">
        <v>400</v>
      </c>
      <c r="L82" s="16">
        <v>403</v>
      </c>
      <c r="M82" s="50">
        <v>394</v>
      </c>
      <c r="N82" s="18">
        <f t="shared" si="1"/>
        <v>406.8333333333333</v>
      </c>
    </row>
    <row r="83" spans="1:14" ht="12" customHeight="1">
      <c r="A83" s="10" t="str">
        <f>'Pregnant Women Participating'!A83</f>
        <v>Three Affiliated Tribes, ND</v>
      </c>
      <c r="B83" s="18">
        <v>106</v>
      </c>
      <c r="C83" s="16">
        <v>102</v>
      </c>
      <c r="D83" s="16">
        <v>102</v>
      </c>
      <c r="E83" s="16">
        <v>86</v>
      </c>
      <c r="F83" s="16">
        <v>81</v>
      </c>
      <c r="G83" s="16">
        <v>83</v>
      </c>
      <c r="H83" s="16">
        <v>91</v>
      </c>
      <c r="I83" s="16">
        <v>84</v>
      </c>
      <c r="J83" s="16">
        <v>100</v>
      </c>
      <c r="K83" s="16">
        <v>112</v>
      </c>
      <c r="L83" s="16">
        <v>112</v>
      </c>
      <c r="M83" s="50">
        <v>130</v>
      </c>
      <c r="N83" s="18">
        <f t="shared" si="1"/>
        <v>99.08333333333333</v>
      </c>
    </row>
    <row r="84" spans="1:14" ht="12" customHeight="1">
      <c r="A84" s="10" t="str">
        <f>'Pregnant Women Participating'!A84</f>
        <v>Cheyenne River Sioux, SD</v>
      </c>
      <c r="B84" s="18">
        <v>436</v>
      </c>
      <c r="C84" s="16">
        <v>432</v>
      </c>
      <c r="D84" s="16">
        <v>424</v>
      </c>
      <c r="E84" s="16">
        <v>463</v>
      </c>
      <c r="F84" s="16">
        <v>478</v>
      </c>
      <c r="G84" s="16">
        <v>499</v>
      </c>
      <c r="H84" s="16">
        <v>505</v>
      </c>
      <c r="I84" s="16">
        <v>513</v>
      </c>
      <c r="J84" s="16">
        <v>520</v>
      </c>
      <c r="K84" s="16">
        <v>528</v>
      </c>
      <c r="L84" s="16">
        <v>540</v>
      </c>
      <c r="M84" s="50">
        <v>477</v>
      </c>
      <c r="N84" s="18">
        <f t="shared" si="1"/>
        <v>484.5833333333333</v>
      </c>
    </row>
    <row r="85" spans="1:14" ht="12" customHeight="1">
      <c r="A85" s="10" t="str">
        <f>'Pregnant Women Participating'!A85</f>
        <v>Rosebud Sioux, SD</v>
      </c>
      <c r="B85" s="18">
        <v>722</v>
      </c>
      <c r="C85" s="16">
        <v>718</v>
      </c>
      <c r="D85" s="16">
        <v>705</v>
      </c>
      <c r="E85" s="16">
        <v>697</v>
      </c>
      <c r="F85" s="16">
        <v>666</v>
      </c>
      <c r="G85" s="16">
        <v>640</v>
      </c>
      <c r="H85" s="16">
        <v>677</v>
      </c>
      <c r="I85" s="16">
        <v>671</v>
      </c>
      <c r="J85" s="16">
        <v>661</v>
      </c>
      <c r="K85" s="16">
        <v>658</v>
      </c>
      <c r="L85" s="16">
        <v>675</v>
      </c>
      <c r="M85" s="50">
        <v>675</v>
      </c>
      <c r="N85" s="18">
        <f t="shared" si="1"/>
        <v>680.4166666666666</v>
      </c>
    </row>
    <row r="86" spans="1:14" ht="12" customHeight="1">
      <c r="A86" s="10" t="str">
        <f>'Pregnant Women Participating'!A86</f>
        <v>Northern Arapahoe, WY</v>
      </c>
      <c r="B86" s="18">
        <v>240</v>
      </c>
      <c r="C86" s="16">
        <v>243</v>
      </c>
      <c r="D86" s="16">
        <v>246</v>
      </c>
      <c r="E86" s="16">
        <v>246</v>
      </c>
      <c r="F86" s="16">
        <v>246</v>
      </c>
      <c r="G86" s="16">
        <v>241</v>
      </c>
      <c r="H86" s="16">
        <v>244</v>
      </c>
      <c r="I86" s="16">
        <v>250</v>
      </c>
      <c r="J86" s="16">
        <v>246</v>
      </c>
      <c r="K86" s="16">
        <v>241</v>
      </c>
      <c r="L86" s="16">
        <v>248</v>
      </c>
      <c r="M86" s="50">
        <v>244</v>
      </c>
      <c r="N86" s="18">
        <f t="shared" si="1"/>
        <v>244.58333333333334</v>
      </c>
    </row>
    <row r="87" spans="1:14" ht="12" customHeight="1">
      <c r="A87" s="10" t="str">
        <f>'Pregnant Women Participating'!A87</f>
        <v>Shoshone Tribe, WY</v>
      </c>
      <c r="B87" s="18">
        <v>73</v>
      </c>
      <c r="C87" s="16">
        <v>84</v>
      </c>
      <c r="D87" s="16">
        <v>72</v>
      </c>
      <c r="E87" s="16">
        <v>76</v>
      </c>
      <c r="F87" s="16">
        <v>73</v>
      </c>
      <c r="G87" s="16">
        <v>71</v>
      </c>
      <c r="H87" s="16">
        <v>68</v>
      </c>
      <c r="I87" s="16">
        <v>69</v>
      </c>
      <c r="J87" s="16">
        <v>84</v>
      </c>
      <c r="K87" s="16">
        <v>78</v>
      </c>
      <c r="L87" s="16">
        <v>72</v>
      </c>
      <c r="M87" s="50">
        <v>76</v>
      </c>
      <c r="N87" s="18">
        <f t="shared" si="1"/>
        <v>74.66666666666667</v>
      </c>
    </row>
    <row r="88" spans="1:14" s="23" customFormat="1" ht="24.75" customHeight="1">
      <c r="A88" s="19" t="str">
        <f>'Pregnant Women Participating'!A88</f>
        <v>Mountain Plains</v>
      </c>
      <c r="B88" s="21">
        <v>254397</v>
      </c>
      <c r="C88" s="20">
        <v>251737</v>
      </c>
      <c r="D88" s="20">
        <v>250175</v>
      </c>
      <c r="E88" s="20">
        <v>249479</v>
      </c>
      <c r="F88" s="20">
        <v>247752</v>
      </c>
      <c r="G88" s="20">
        <v>247138</v>
      </c>
      <c r="H88" s="20">
        <v>245909</v>
      </c>
      <c r="I88" s="20">
        <v>245721</v>
      </c>
      <c r="J88" s="20">
        <v>246430</v>
      </c>
      <c r="K88" s="20">
        <v>244056</v>
      </c>
      <c r="L88" s="20">
        <v>248303</v>
      </c>
      <c r="M88" s="49">
        <v>248658</v>
      </c>
      <c r="N88" s="21">
        <f t="shared" si="1"/>
        <v>248312.91666666666</v>
      </c>
    </row>
    <row r="89" spans="1:14" ht="12" customHeight="1">
      <c r="A89" s="11" t="str">
        <f>'Pregnant Women Participating'!A89</f>
        <v>Alaska</v>
      </c>
      <c r="B89" s="18">
        <v>10270</v>
      </c>
      <c r="C89" s="16">
        <v>10292</v>
      </c>
      <c r="D89" s="16">
        <v>10066</v>
      </c>
      <c r="E89" s="16">
        <v>10099</v>
      </c>
      <c r="F89" s="16">
        <v>10083</v>
      </c>
      <c r="G89" s="16">
        <v>10161</v>
      </c>
      <c r="H89" s="16">
        <v>10126</v>
      </c>
      <c r="I89" s="16">
        <v>10181</v>
      </c>
      <c r="J89" s="16">
        <v>10330</v>
      </c>
      <c r="K89" s="16">
        <v>10173</v>
      </c>
      <c r="L89" s="16">
        <v>10259</v>
      </c>
      <c r="M89" s="50">
        <v>10140</v>
      </c>
      <c r="N89" s="18">
        <f t="shared" si="1"/>
        <v>10181.666666666666</v>
      </c>
    </row>
    <row r="90" spans="1:14" ht="12" customHeight="1">
      <c r="A90" s="11" t="str">
        <f>'Pregnant Women Participating'!A90</f>
        <v>American Samoa</v>
      </c>
      <c r="B90" s="18">
        <v>3950</v>
      </c>
      <c r="C90" s="16">
        <v>3942</v>
      </c>
      <c r="D90" s="16">
        <v>3915</v>
      </c>
      <c r="E90" s="16">
        <v>3909</v>
      </c>
      <c r="F90" s="16">
        <v>3902</v>
      </c>
      <c r="G90" s="16">
        <v>3908</v>
      </c>
      <c r="H90" s="16">
        <v>3842</v>
      </c>
      <c r="I90" s="16">
        <v>3882</v>
      </c>
      <c r="J90" s="16">
        <v>3855</v>
      </c>
      <c r="K90" s="16">
        <v>3853</v>
      </c>
      <c r="L90" s="16">
        <v>3900</v>
      </c>
      <c r="M90" s="50">
        <v>3854</v>
      </c>
      <c r="N90" s="18">
        <f t="shared" si="1"/>
        <v>3892.6666666666665</v>
      </c>
    </row>
    <row r="91" spans="1:14" ht="12" customHeight="1">
      <c r="A91" s="11" t="str">
        <f>'Pregnant Women Participating'!A91</f>
        <v>Arizona</v>
      </c>
      <c r="B91" s="18">
        <v>78923</v>
      </c>
      <c r="C91" s="16">
        <v>76312</v>
      </c>
      <c r="D91" s="16">
        <v>74312</v>
      </c>
      <c r="E91" s="16">
        <v>73510</v>
      </c>
      <c r="F91" s="16">
        <v>72159</v>
      </c>
      <c r="G91" s="16">
        <v>71895</v>
      </c>
      <c r="H91" s="16">
        <v>71138</v>
      </c>
      <c r="I91" s="16">
        <v>72237</v>
      </c>
      <c r="J91" s="16">
        <v>73110</v>
      </c>
      <c r="K91" s="16">
        <v>72754</v>
      </c>
      <c r="L91" s="16">
        <v>74265</v>
      </c>
      <c r="M91" s="50">
        <v>74154</v>
      </c>
      <c r="N91" s="18">
        <f t="shared" si="1"/>
        <v>73730.75</v>
      </c>
    </row>
    <row r="92" spans="1:14" ht="12" customHeight="1">
      <c r="A92" s="11" t="str">
        <f>'Pregnant Women Participating'!A92</f>
        <v>California</v>
      </c>
      <c r="B92" s="18">
        <v>701400</v>
      </c>
      <c r="C92" s="16">
        <v>679253</v>
      </c>
      <c r="D92" s="16">
        <v>678468</v>
      </c>
      <c r="E92" s="16">
        <v>680664</v>
      </c>
      <c r="F92" s="16">
        <v>666171</v>
      </c>
      <c r="G92" s="16">
        <v>668680</v>
      </c>
      <c r="H92" s="16">
        <v>657709</v>
      </c>
      <c r="I92" s="16">
        <v>656274</v>
      </c>
      <c r="J92" s="16">
        <v>656646</v>
      </c>
      <c r="K92" s="16">
        <v>643008</v>
      </c>
      <c r="L92" s="16">
        <v>658355</v>
      </c>
      <c r="M92" s="50">
        <v>645686</v>
      </c>
      <c r="N92" s="18">
        <f t="shared" si="1"/>
        <v>666026.1666666666</v>
      </c>
    </row>
    <row r="93" spans="1:14" ht="12" customHeight="1">
      <c r="A93" s="11" t="str">
        <f>'Pregnant Women Participating'!A93</f>
        <v>Guam</v>
      </c>
      <c r="B93" s="18">
        <v>3976</v>
      </c>
      <c r="C93" s="16">
        <v>3810</v>
      </c>
      <c r="D93" s="16">
        <v>3814</v>
      </c>
      <c r="E93" s="16">
        <v>3738</v>
      </c>
      <c r="F93" s="16">
        <v>3757</v>
      </c>
      <c r="G93" s="16">
        <v>3819</v>
      </c>
      <c r="H93" s="16">
        <v>3874</v>
      </c>
      <c r="I93" s="16">
        <v>3858</v>
      </c>
      <c r="J93" s="16">
        <v>3875</v>
      </c>
      <c r="K93" s="16">
        <v>3771</v>
      </c>
      <c r="L93" s="16">
        <v>3878</v>
      </c>
      <c r="M93" s="50">
        <v>3885</v>
      </c>
      <c r="N93" s="18">
        <f t="shared" si="1"/>
        <v>3837.9166666666665</v>
      </c>
    </row>
    <row r="94" spans="1:14" ht="12" customHeight="1">
      <c r="A94" s="11" t="str">
        <f>'Pregnant Women Participating'!A94</f>
        <v>Hawaii</v>
      </c>
      <c r="B94" s="18">
        <v>15962</v>
      </c>
      <c r="C94" s="16">
        <v>16080</v>
      </c>
      <c r="D94" s="16">
        <v>16027</v>
      </c>
      <c r="E94" s="16">
        <v>16013</v>
      </c>
      <c r="F94" s="16">
        <v>15885</v>
      </c>
      <c r="G94" s="16">
        <v>15787</v>
      </c>
      <c r="H94" s="16">
        <v>15657</v>
      </c>
      <c r="I94" s="16">
        <v>15518</v>
      </c>
      <c r="J94" s="16">
        <v>15519</v>
      </c>
      <c r="K94" s="16">
        <v>15262</v>
      </c>
      <c r="L94" s="16">
        <v>15605</v>
      </c>
      <c r="M94" s="50">
        <v>15388</v>
      </c>
      <c r="N94" s="18">
        <f t="shared" si="1"/>
        <v>15725.25</v>
      </c>
    </row>
    <row r="95" spans="1:14" ht="12" customHeight="1">
      <c r="A95" s="11" t="str">
        <f>'Pregnant Women Participating'!A95</f>
        <v>Idaho</v>
      </c>
      <c r="B95" s="18">
        <v>20943</v>
      </c>
      <c r="C95" s="16">
        <v>20971</v>
      </c>
      <c r="D95" s="16">
        <v>20955</v>
      </c>
      <c r="E95" s="16">
        <v>20738</v>
      </c>
      <c r="F95" s="16">
        <v>20609</v>
      </c>
      <c r="G95" s="16">
        <v>20668</v>
      </c>
      <c r="H95" s="16">
        <v>20487</v>
      </c>
      <c r="I95" s="16">
        <v>20306</v>
      </c>
      <c r="J95" s="16">
        <v>20296</v>
      </c>
      <c r="K95" s="16">
        <v>20079</v>
      </c>
      <c r="L95" s="16">
        <v>20153</v>
      </c>
      <c r="M95" s="50">
        <v>20068</v>
      </c>
      <c r="N95" s="18">
        <f t="shared" si="1"/>
        <v>20522.75</v>
      </c>
    </row>
    <row r="96" spans="1:14" ht="12" customHeight="1">
      <c r="A96" s="11" t="str">
        <f>'Pregnant Women Participating'!A96</f>
        <v>Nevada</v>
      </c>
      <c r="B96" s="18">
        <v>37595</v>
      </c>
      <c r="C96" s="16">
        <v>37039</v>
      </c>
      <c r="D96" s="16">
        <v>36553</v>
      </c>
      <c r="E96" s="16">
        <v>36469</v>
      </c>
      <c r="F96" s="16">
        <v>35967</v>
      </c>
      <c r="G96" s="16">
        <v>35971</v>
      </c>
      <c r="H96" s="16">
        <v>35645</v>
      </c>
      <c r="I96" s="16">
        <v>35365</v>
      </c>
      <c r="J96" s="16">
        <v>35256</v>
      </c>
      <c r="K96" s="16">
        <v>35150</v>
      </c>
      <c r="L96" s="16">
        <v>35291</v>
      </c>
      <c r="M96" s="50">
        <v>35351</v>
      </c>
      <c r="N96" s="18">
        <f t="shared" si="1"/>
        <v>35971</v>
      </c>
    </row>
    <row r="97" spans="1:14" ht="12" customHeight="1">
      <c r="A97" s="11" t="str">
        <f>'Pregnant Women Participating'!A97</f>
        <v>Oregon</v>
      </c>
      <c r="B97" s="18">
        <v>52297</v>
      </c>
      <c r="C97" s="16">
        <v>51612</v>
      </c>
      <c r="D97" s="16">
        <v>50853</v>
      </c>
      <c r="E97" s="16">
        <v>49929</v>
      </c>
      <c r="F97" s="16">
        <v>49470</v>
      </c>
      <c r="G97" s="16">
        <v>50048</v>
      </c>
      <c r="H97" s="16">
        <v>50262</v>
      </c>
      <c r="I97" s="16">
        <v>50798</v>
      </c>
      <c r="J97" s="16">
        <v>51417</v>
      </c>
      <c r="K97" s="16">
        <v>51342</v>
      </c>
      <c r="L97" s="16">
        <v>51878</v>
      </c>
      <c r="M97" s="50">
        <v>51204</v>
      </c>
      <c r="N97" s="18">
        <f t="shared" si="1"/>
        <v>50925.833333333336</v>
      </c>
    </row>
    <row r="98" spans="1:14" ht="12" customHeight="1">
      <c r="A98" s="11" t="str">
        <f>'Pregnant Women Participating'!A98</f>
        <v>Washington</v>
      </c>
      <c r="B98" s="18">
        <v>98649</v>
      </c>
      <c r="C98" s="16">
        <v>96419</v>
      </c>
      <c r="D98" s="16">
        <v>96118</v>
      </c>
      <c r="E98" s="16">
        <v>96044</v>
      </c>
      <c r="F98" s="16">
        <v>94939</v>
      </c>
      <c r="G98" s="16">
        <v>95935</v>
      </c>
      <c r="H98" s="16">
        <v>94877</v>
      </c>
      <c r="I98" s="16">
        <v>94243</v>
      </c>
      <c r="J98" s="16">
        <v>94274</v>
      </c>
      <c r="K98" s="16">
        <v>92683</v>
      </c>
      <c r="L98" s="16">
        <v>93524</v>
      </c>
      <c r="M98" s="50">
        <v>93377</v>
      </c>
      <c r="N98" s="18">
        <f t="shared" si="1"/>
        <v>95090.16666666667</v>
      </c>
    </row>
    <row r="99" spans="1:14" ht="12" customHeight="1">
      <c r="A99" s="11" t="str">
        <f>'Pregnant Women Participating'!A99</f>
        <v>Northern Marianas</v>
      </c>
      <c r="B99" s="18">
        <v>2123</v>
      </c>
      <c r="C99" s="16">
        <v>1985</v>
      </c>
      <c r="D99" s="16">
        <v>1989</v>
      </c>
      <c r="E99" s="16">
        <v>2022</v>
      </c>
      <c r="F99" s="16">
        <v>1995</v>
      </c>
      <c r="G99" s="16">
        <v>2031</v>
      </c>
      <c r="H99" s="16">
        <v>2050</v>
      </c>
      <c r="I99" s="16">
        <v>2089</v>
      </c>
      <c r="J99" s="16">
        <v>2059</v>
      </c>
      <c r="K99" s="16">
        <v>1978</v>
      </c>
      <c r="L99" s="16">
        <v>2014</v>
      </c>
      <c r="M99" s="50">
        <v>2034</v>
      </c>
      <c r="N99" s="18">
        <f t="shared" si="1"/>
        <v>2030.75</v>
      </c>
    </row>
    <row r="100" spans="1:14" ht="12" customHeight="1">
      <c r="A100" s="11" t="str">
        <f>'Pregnant Women Participating'!A100</f>
        <v>Inter-Tribal Council, AZ</v>
      </c>
      <c r="B100" s="18">
        <v>5230</v>
      </c>
      <c r="C100" s="16">
        <v>5068</v>
      </c>
      <c r="D100" s="16">
        <v>5071</v>
      </c>
      <c r="E100" s="16">
        <v>5187</v>
      </c>
      <c r="F100" s="16">
        <v>5024</v>
      </c>
      <c r="G100" s="16">
        <v>5103</v>
      </c>
      <c r="H100" s="16">
        <v>5100</v>
      </c>
      <c r="I100" s="16">
        <v>5246</v>
      </c>
      <c r="J100" s="16">
        <v>5482</v>
      </c>
      <c r="K100" s="16">
        <v>5403</v>
      </c>
      <c r="L100" s="16">
        <v>5531</v>
      </c>
      <c r="M100" s="50">
        <v>5433</v>
      </c>
      <c r="N100" s="18">
        <f t="shared" si="1"/>
        <v>5239.833333333333</v>
      </c>
    </row>
    <row r="101" spans="1:14" ht="12" customHeight="1">
      <c r="A101" s="11" t="str">
        <f>'Pregnant Women Participating'!A101</f>
        <v>Navajo Nation, AZ</v>
      </c>
      <c r="B101" s="18">
        <v>5444</v>
      </c>
      <c r="C101" s="16">
        <v>5371</v>
      </c>
      <c r="D101" s="16">
        <v>5254</v>
      </c>
      <c r="E101" s="16">
        <v>5265</v>
      </c>
      <c r="F101" s="16">
        <v>5075</v>
      </c>
      <c r="G101" s="16">
        <v>5180</v>
      </c>
      <c r="H101" s="16">
        <v>4957</v>
      </c>
      <c r="I101" s="16">
        <v>4891</v>
      </c>
      <c r="J101" s="16">
        <v>4987</v>
      </c>
      <c r="K101" s="16">
        <v>5035</v>
      </c>
      <c r="L101" s="16">
        <v>5127</v>
      </c>
      <c r="M101" s="50">
        <v>4877</v>
      </c>
      <c r="N101" s="18">
        <f t="shared" si="1"/>
        <v>5121.916666666667</v>
      </c>
    </row>
    <row r="102" spans="1:14" ht="12" customHeight="1">
      <c r="A102" s="11" t="str">
        <f>'Pregnant Women Participating'!A102</f>
        <v>Inter-Tribal Council, NV</v>
      </c>
      <c r="B102" s="18">
        <v>764</v>
      </c>
      <c r="C102" s="16">
        <v>722</v>
      </c>
      <c r="D102" s="16">
        <v>713</v>
      </c>
      <c r="E102" s="16">
        <v>726</v>
      </c>
      <c r="F102" s="16">
        <v>713</v>
      </c>
      <c r="G102" s="16">
        <v>705</v>
      </c>
      <c r="H102" s="16">
        <v>681</v>
      </c>
      <c r="I102" s="16">
        <v>715</v>
      </c>
      <c r="J102" s="16">
        <v>736</v>
      </c>
      <c r="K102" s="16">
        <v>747</v>
      </c>
      <c r="L102" s="16">
        <v>743</v>
      </c>
      <c r="M102" s="50">
        <v>738</v>
      </c>
      <c r="N102" s="18">
        <f t="shared" si="1"/>
        <v>725.25</v>
      </c>
    </row>
    <row r="103" spans="1:14" s="23" customFormat="1" ht="24.75" customHeight="1">
      <c r="A103" s="19" t="str">
        <f>'Pregnant Women Participating'!A103</f>
        <v>Western Region</v>
      </c>
      <c r="B103" s="21">
        <v>1037526</v>
      </c>
      <c r="C103" s="20">
        <v>1008876</v>
      </c>
      <c r="D103" s="20">
        <v>1004108</v>
      </c>
      <c r="E103" s="20">
        <v>1004313</v>
      </c>
      <c r="F103" s="20">
        <v>985749</v>
      </c>
      <c r="G103" s="20">
        <v>989891</v>
      </c>
      <c r="H103" s="20">
        <v>976405</v>
      </c>
      <c r="I103" s="20">
        <v>975603</v>
      </c>
      <c r="J103" s="20">
        <v>977842</v>
      </c>
      <c r="K103" s="20">
        <v>961238</v>
      </c>
      <c r="L103" s="20">
        <v>980523</v>
      </c>
      <c r="M103" s="49">
        <v>966189</v>
      </c>
      <c r="N103" s="21">
        <f t="shared" si="1"/>
        <v>989021.9166666666</v>
      </c>
    </row>
    <row r="104" spans="1:14" s="37" customFormat="1" ht="16.5" customHeight="1" thickBot="1">
      <c r="A104" s="34" t="str">
        <f>'Pregnant Women Participating'!A104</f>
        <v>TOTAL</v>
      </c>
      <c r="B104" s="35">
        <v>4129111</v>
      </c>
      <c r="C104" s="36">
        <v>4064423</v>
      </c>
      <c r="D104" s="36">
        <v>4017046</v>
      </c>
      <c r="E104" s="36">
        <v>4004558</v>
      </c>
      <c r="F104" s="36">
        <v>3966870</v>
      </c>
      <c r="G104" s="36">
        <v>3969696</v>
      </c>
      <c r="H104" s="36">
        <v>3938941</v>
      </c>
      <c r="I104" s="36">
        <v>3941158</v>
      </c>
      <c r="J104" s="36">
        <v>3945238</v>
      </c>
      <c r="K104" s="36">
        <v>3907514</v>
      </c>
      <c r="L104" s="36">
        <v>3962317</v>
      </c>
      <c r="M104" s="52">
        <v>3942407</v>
      </c>
      <c r="N104" s="35">
        <f t="shared" si="1"/>
        <v>3982439.9166666665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50960</v>
      </c>
      <c r="C6" s="16">
        <v>49600</v>
      </c>
      <c r="D6" s="16">
        <v>49922</v>
      </c>
      <c r="E6" s="16">
        <v>49803</v>
      </c>
      <c r="F6" s="16">
        <v>48351</v>
      </c>
      <c r="G6" s="16">
        <v>49374</v>
      </c>
      <c r="H6" s="16">
        <v>48162</v>
      </c>
      <c r="I6" s="16">
        <v>48920</v>
      </c>
      <c r="J6" s="16">
        <v>48908</v>
      </c>
      <c r="K6" s="16">
        <v>48221</v>
      </c>
      <c r="L6" s="16">
        <v>48842</v>
      </c>
      <c r="M6" s="50">
        <v>48798</v>
      </c>
      <c r="N6" s="18">
        <f aca="true" t="shared" si="0" ref="N6:N15">IF(SUM(B6:M6)&gt;0,AVERAGE(B6:M6)," ")</f>
        <v>49155.083333333336</v>
      </c>
    </row>
    <row r="7" spans="1:14" s="7" customFormat="1" ht="12" customHeight="1">
      <c r="A7" s="10" t="str">
        <f>'Pregnant Women Participating'!A7</f>
        <v>Maine</v>
      </c>
      <c r="B7" s="18">
        <v>21180</v>
      </c>
      <c r="C7" s="16">
        <v>21099</v>
      </c>
      <c r="D7" s="16">
        <v>20952</v>
      </c>
      <c r="E7" s="16">
        <v>21006</v>
      </c>
      <c r="F7" s="16">
        <v>20795</v>
      </c>
      <c r="G7" s="16">
        <v>20866</v>
      </c>
      <c r="H7" s="16">
        <v>20628</v>
      </c>
      <c r="I7" s="16">
        <v>20488</v>
      </c>
      <c r="J7" s="16">
        <v>20310</v>
      </c>
      <c r="K7" s="16">
        <v>20139</v>
      </c>
      <c r="L7" s="16">
        <v>20466</v>
      </c>
      <c r="M7" s="50">
        <v>20286</v>
      </c>
      <c r="N7" s="18">
        <f t="shared" si="0"/>
        <v>20684.583333333332</v>
      </c>
    </row>
    <row r="8" spans="1:14" s="7" customFormat="1" ht="12" customHeight="1">
      <c r="A8" s="10" t="str">
        <f>'Pregnant Women Participating'!A8</f>
        <v>Massachusetts</v>
      </c>
      <c r="B8" s="18">
        <v>114142</v>
      </c>
      <c r="C8" s="16">
        <v>115972</v>
      </c>
      <c r="D8" s="16">
        <v>114682</v>
      </c>
      <c r="E8" s="16">
        <v>112913</v>
      </c>
      <c r="F8" s="16">
        <v>113624</v>
      </c>
      <c r="G8" s="16">
        <v>113843</v>
      </c>
      <c r="H8" s="16">
        <v>113273</v>
      </c>
      <c r="I8" s="16">
        <v>116040</v>
      </c>
      <c r="J8" s="16">
        <v>111516</v>
      </c>
      <c r="K8" s="16">
        <v>114669</v>
      </c>
      <c r="L8" s="16">
        <v>116258</v>
      </c>
      <c r="M8" s="50">
        <v>116091</v>
      </c>
      <c r="N8" s="18">
        <f t="shared" si="0"/>
        <v>114418.58333333333</v>
      </c>
    </row>
    <row r="9" spans="1:14" s="7" customFormat="1" ht="12" customHeight="1">
      <c r="A9" s="10" t="str">
        <f>'Pregnant Women Participating'!A9</f>
        <v>New Hampshire</v>
      </c>
      <c r="B9" s="18">
        <v>14689</v>
      </c>
      <c r="C9" s="16">
        <v>14301</v>
      </c>
      <c r="D9" s="16">
        <v>14182</v>
      </c>
      <c r="E9" s="16">
        <v>14166</v>
      </c>
      <c r="F9" s="16">
        <v>14059</v>
      </c>
      <c r="G9" s="16">
        <v>14263</v>
      </c>
      <c r="H9" s="16">
        <v>13916</v>
      </c>
      <c r="I9" s="16">
        <v>14159</v>
      </c>
      <c r="J9" s="16">
        <v>14139</v>
      </c>
      <c r="K9" s="16">
        <v>13945</v>
      </c>
      <c r="L9" s="16">
        <v>13888</v>
      </c>
      <c r="M9" s="50">
        <v>13750</v>
      </c>
      <c r="N9" s="18">
        <f t="shared" si="0"/>
        <v>14121.416666666666</v>
      </c>
    </row>
    <row r="10" spans="1:14" s="7" customFormat="1" ht="12" customHeight="1">
      <c r="A10" s="10" t="str">
        <f>'Pregnant Women Participating'!A10</f>
        <v>New York</v>
      </c>
      <c r="B10" s="18">
        <v>470638</v>
      </c>
      <c r="C10" s="16">
        <v>467100</v>
      </c>
      <c r="D10" s="16">
        <v>462290</v>
      </c>
      <c r="E10" s="16">
        <v>459356</v>
      </c>
      <c r="F10" s="16">
        <v>457118</v>
      </c>
      <c r="G10" s="16">
        <v>458835</v>
      </c>
      <c r="H10" s="16">
        <v>457372</v>
      </c>
      <c r="I10" s="16">
        <v>458136</v>
      </c>
      <c r="J10" s="16">
        <v>456905</v>
      </c>
      <c r="K10" s="16">
        <v>451073</v>
      </c>
      <c r="L10" s="16">
        <v>454833</v>
      </c>
      <c r="M10" s="50">
        <v>453304</v>
      </c>
      <c r="N10" s="18">
        <f t="shared" si="0"/>
        <v>458913.3333333333</v>
      </c>
    </row>
    <row r="11" spans="1:14" s="7" customFormat="1" ht="12" customHeight="1">
      <c r="A11" s="10" t="str">
        <f>'Pregnant Women Participating'!A11</f>
        <v>Rhode Island</v>
      </c>
      <c r="B11" s="18">
        <v>20934</v>
      </c>
      <c r="C11" s="16">
        <v>20701</v>
      </c>
      <c r="D11" s="16">
        <v>20694</v>
      </c>
      <c r="E11" s="16">
        <v>20446</v>
      </c>
      <c r="F11" s="16">
        <v>19853</v>
      </c>
      <c r="G11" s="16">
        <v>20420</v>
      </c>
      <c r="H11" s="16">
        <v>20150</v>
      </c>
      <c r="I11" s="16">
        <v>20443</v>
      </c>
      <c r="J11" s="16">
        <v>20434</v>
      </c>
      <c r="K11" s="16">
        <v>19836</v>
      </c>
      <c r="L11" s="16">
        <v>20162</v>
      </c>
      <c r="M11" s="50">
        <v>20430</v>
      </c>
      <c r="N11" s="18">
        <f t="shared" si="0"/>
        <v>20375.25</v>
      </c>
    </row>
    <row r="12" spans="1:14" s="7" customFormat="1" ht="12" customHeight="1">
      <c r="A12" s="10" t="str">
        <f>'Pregnant Women Participating'!A12</f>
        <v>Vermont</v>
      </c>
      <c r="B12" s="18">
        <v>13422</v>
      </c>
      <c r="C12" s="16">
        <v>13384</v>
      </c>
      <c r="D12" s="16">
        <v>13217</v>
      </c>
      <c r="E12" s="16">
        <v>13190</v>
      </c>
      <c r="F12" s="16">
        <v>12876</v>
      </c>
      <c r="G12" s="16">
        <v>12686</v>
      </c>
      <c r="H12" s="16">
        <v>12799</v>
      </c>
      <c r="I12" s="16">
        <v>12600</v>
      </c>
      <c r="J12" s="16">
        <v>12472</v>
      </c>
      <c r="K12" s="16">
        <v>12251</v>
      </c>
      <c r="L12" s="16">
        <v>12134</v>
      </c>
      <c r="M12" s="50">
        <v>12036</v>
      </c>
      <c r="N12" s="18">
        <f t="shared" si="0"/>
        <v>12755.583333333334</v>
      </c>
    </row>
    <row r="13" spans="1:14" s="7" customFormat="1" ht="12" customHeight="1">
      <c r="A13" s="10" t="str">
        <f>'Pregnant Women Participating'!A13</f>
        <v>Indian Township, ME</v>
      </c>
      <c r="B13" s="18">
        <v>62</v>
      </c>
      <c r="C13" s="16">
        <v>62</v>
      </c>
      <c r="D13" s="16">
        <v>55</v>
      </c>
      <c r="E13" s="16">
        <v>56</v>
      </c>
      <c r="F13" s="16">
        <v>63</v>
      </c>
      <c r="G13" s="16">
        <v>66</v>
      </c>
      <c r="H13" s="16">
        <v>66</v>
      </c>
      <c r="I13" s="16">
        <v>65</v>
      </c>
      <c r="J13" s="16">
        <v>72</v>
      </c>
      <c r="K13" s="16">
        <v>70</v>
      </c>
      <c r="L13" s="16">
        <v>64</v>
      </c>
      <c r="M13" s="50">
        <v>62</v>
      </c>
      <c r="N13" s="18">
        <f t="shared" si="0"/>
        <v>63.583333333333336</v>
      </c>
    </row>
    <row r="14" spans="1:14" s="7" customFormat="1" ht="12" customHeight="1">
      <c r="A14" s="10" t="str">
        <f>'Pregnant Women Participating'!A14</f>
        <v>Pleasant Point, ME</v>
      </c>
      <c r="B14" s="18">
        <v>61</v>
      </c>
      <c r="C14" s="16">
        <v>57</v>
      </c>
      <c r="D14" s="16">
        <v>57</v>
      </c>
      <c r="E14" s="16">
        <v>50</v>
      </c>
      <c r="F14" s="16">
        <v>51</v>
      </c>
      <c r="G14" s="16">
        <v>51</v>
      </c>
      <c r="H14" s="16">
        <v>54</v>
      </c>
      <c r="I14" s="16">
        <v>58</v>
      </c>
      <c r="J14" s="16">
        <v>63</v>
      </c>
      <c r="K14" s="16">
        <v>62</v>
      </c>
      <c r="L14" s="16">
        <v>65</v>
      </c>
      <c r="M14" s="50">
        <v>61</v>
      </c>
      <c r="N14" s="18">
        <f t="shared" si="0"/>
        <v>57.5</v>
      </c>
    </row>
    <row r="15" spans="1:14" s="7" customFormat="1" ht="12" customHeight="1">
      <c r="A15" s="10" t="str">
        <f>'Pregnant Women Participating'!A15</f>
        <v>Seneca Nation, NY</v>
      </c>
      <c r="B15" s="18">
        <v>199</v>
      </c>
      <c r="C15" s="16">
        <v>207</v>
      </c>
      <c r="D15" s="16">
        <v>200</v>
      </c>
      <c r="E15" s="16">
        <v>191</v>
      </c>
      <c r="F15" s="16">
        <v>190</v>
      </c>
      <c r="G15" s="16">
        <v>164</v>
      </c>
      <c r="H15" s="16">
        <v>175</v>
      </c>
      <c r="I15" s="16">
        <v>175</v>
      </c>
      <c r="J15" s="16">
        <v>175</v>
      </c>
      <c r="K15" s="16">
        <v>193</v>
      </c>
      <c r="L15" s="16">
        <v>190</v>
      </c>
      <c r="M15" s="50">
        <v>193</v>
      </c>
      <c r="N15" s="18">
        <f t="shared" si="0"/>
        <v>187.66666666666666</v>
      </c>
    </row>
    <row r="16" spans="1:14" s="22" customFormat="1" ht="24.75" customHeight="1">
      <c r="A16" s="19" t="str">
        <f>'Pregnant Women Participating'!A16</f>
        <v>Northeast Region</v>
      </c>
      <c r="B16" s="21">
        <v>706287</v>
      </c>
      <c r="C16" s="20">
        <v>702483</v>
      </c>
      <c r="D16" s="20">
        <v>696251</v>
      </c>
      <c r="E16" s="20">
        <v>691177</v>
      </c>
      <c r="F16" s="20">
        <v>686980</v>
      </c>
      <c r="G16" s="20">
        <v>690568</v>
      </c>
      <c r="H16" s="20">
        <v>686595</v>
      </c>
      <c r="I16" s="20">
        <v>691084</v>
      </c>
      <c r="J16" s="20">
        <v>684994</v>
      </c>
      <c r="K16" s="20">
        <v>680459</v>
      </c>
      <c r="L16" s="20">
        <v>686902</v>
      </c>
      <c r="M16" s="49">
        <v>685011</v>
      </c>
      <c r="N16" s="21">
        <f aca="true" t="shared" si="1" ref="N16:N104">IF(SUM(B16:M16)&gt;0,AVERAGE(B16:M16)," ")</f>
        <v>690732.5833333334</v>
      </c>
    </row>
    <row r="17" spans="1:14" ht="12" customHeight="1">
      <c r="A17" s="10" t="str">
        <f>'Pregnant Women Participating'!A17</f>
        <v>Delaware</v>
      </c>
      <c r="B17" s="18">
        <v>18683</v>
      </c>
      <c r="C17" s="16">
        <v>18346</v>
      </c>
      <c r="D17" s="16">
        <v>18276</v>
      </c>
      <c r="E17" s="16">
        <v>18458</v>
      </c>
      <c r="F17" s="16">
        <v>18210</v>
      </c>
      <c r="G17" s="16">
        <v>18226</v>
      </c>
      <c r="H17" s="16">
        <v>18249</v>
      </c>
      <c r="I17" s="16">
        <v>18004</v>
      </c>
      <c r="J17" s="16">
        <v>17586</v>
      </c>
      <c r="K17" s="16">
        <v>17503</v>
      </c>
      <c r="L17" s="16">
        <v>17797</v>
      </c>
      <c r="M17" s="50">
        <v>17831</v>
      </c>
      <c r="N17" s="18">
        <f t="shared" si="1"/>
        <v>18097.416666666668</v>
      </c>
    </row>
    <row r="18" spans="1:14" ht="12" customHeight="1">
      <c r="A18" s="10" t="str">
        <f>'Pregnant Women Participating'!A18</f>
        <v>District of Columbia</v>
      </c>
      <c r="B18" s="18">
        <v>14300</v>
      </c>
      <c r="C18" s="16">
        <v>14548</v>
      </c>
      <c r="D18" s="16">
        <v>14538</v>
      </c>
      <c r="E18" s="16">
        <v>14218</v>
      </c>
      <c r="F18" s="16">
        <v>14081</v>
      </c>
      <c r="G18" s="16">
        <v>14382</v>
      </c>
      <c r="H18" s="16">
        <v>14429</v>
      </c>
      <c r="I18" s="16">
        <v>14437</v>
      </c>
      <c r="J18" s="16">
        <v>14322</v>
      </c>
      <c r="K18" s="16">
        <v>14142</v>
      </c>
      <c r="L18" s="16">
        <v>14509</v>
      </c>
      <c r="M18" s="50">
        <v>14451</v>
      </c>
      <c r="N18" s="18">
        <f t="shared" si="1"/>
        <v>14363.083333333334</v>
      </c>
    </row>
    <row r="19" spans="1:14" ht="12" customHeight="1">
      <c r="A19" s="10" t="str">
        <f>'Pregnant Women Participating'!A19</f>
        <v>Maryland</v>
      </c>
      <c r="B19" s="18">
        <v>143142</v>
      </c>
      <c r="C19" s="16">
        <v>141468</v>
      </c>
      <c r="D19" s="16">
        <v>140192</v>
      </c>
      <c r="E19" s="16">
        <v>138100</v>
      </c>
      <c r="F19" s="16">
        <v>138914</v>
      </c>
      <c r="G19" s="16">
        <v>139343</v>
      </c>
      <c r="H19" s="16">
        <v>139662</v>
      </c>
      <c r="I19" s="16">
        <v>139316</v>
      </c>
      <c r="J19" s="16">
        <v>139982</v>
      </c>
      <c r="K19" s="16">
        <v>137989</v>
      </c>
      <c r="L19" s="16">
        <v>138926</v>
      </c>
      <c r="M19" s="50">
        <v>137877</v>
      </c>
      <c r="N19" s="18">
        <f t="shared" si="1"/>
        <v>139575.91666666666</v>
      </c>
    </row>
    <row r="20" spans="1:14" ht="12" customHeight="1">
      <c r="A20" s="10" t="str">
        <f>'Pregnant Women Participating'!A20</f>
        <v>New Jersey</v>
      </c>
      <c r="B20" s="18">
        <v>160477</v>
      </c>
      <c r="C20" s="16">
        <v>157285</v>
      </c>
      <c r="D20" s="16">
        <v>156689</v>
      </c>
      <c r="E20" s="16">
        <v>154911</v>
      </c>
      <c r="F20" s="16">
        <v>154253</v>
      </c>
      <c r="G20" s="16">
        <v>154741</v>
      </c>
      <c r="H20" s="16">
        <v>153247</v>
      </c>
      <c r="I20" s="16">
        <v>154341</v>
      </c>
      <c r="J20" s="16">
        <v>154108</v>
      </c>
      <c r="K20" s="16">
        <v>153588</v>
      </c>
      <c r="L20" s="16">
        <v>155112</v>
      </c>
      <c r="M20" s="50">
        <v>154672</v>
      </c>
      <c r="N20" s="18">
        <f t="shared" si="1"/>
        <v>155285.33333333334</v>
      </c>
    </row>
    <row r="21" spans="1:14" ht="12" customHeight="1">
      <c r="A21" s="10" t="str">
        <f>'Pregnant Women Participating'!A21</f>
        <v>Pennsylvania</v>
      </c>
      <c r="B21" s="18">
        <v>245696</v>
      </c>
      <c r="C21" s="16">
        <v>243470</v>
      </c>
      <c r="D21" s="16">
        <v>241346</v>
      </c>
      <c r="E21" s="16">
        <v>238006</v>
      </c>
      <c r="F21" s="16">
        <v>236352</v>
      </c>
      <c r="G21" s="16">
        <v>237360</v>
      </c>
      <c r="H21" s="16">
        <v>236137</v>
      </c>
      <c r="I21" s="16">
        <v>235201</v>
      </c>
      <c r="J21" s="16">
        <v>235490</v>
      </c>
      <c r="K21" s="16">
        <v>232270</v>
      </c>
      <c r="L21" s="16">
        <v>233041</v>
      </c>
      <c r="M21" s="50">
        <v>232090</v>
      </c>
      <c r="N21" s="18">
        <f t="shared" si="1"/>
        <v>237204.91666666666</v>
      </c>
    </row>
    <row r="22" spans="1:14" ht="12" customHeight="1">
      <c r="A22" s="10" t="str">
        <f>'Pregnant Women Participating'!A22</f>
        <v>Puerto Rico</v>
      </c>
      <c r="B22" s="18">
        <v>163930</v>
      </c>
      <c r="C22" s="16">
        <v>161466</v>
      </c>
      <c r="D22" s="16">
        <v>162929</v>
      </c>
      <c r="E22" s="16">
        <v>159670</v>
      </c>
      <c r="F22" s="16">
        <v>159202</v>
      </c>
      <c r="G22" s="16">
        <v>156584</v>
      </c>
      <c r="H22" s="16">
        <v>154887</v>
      </c>
      <c r="I22" s="16">
        <v>152146</v>
      </c>
      <c r="J22" s="16">
        <v>152016</v>
      </c>
      <c r="K22" s="16">
        <v>148455</v>
      </c>
      <c r="L22" s="16">
        <v>149628</v>
      </c>
      <c r="M22" s="50">
        <v>148042</v>
      </c>
      <c r="N22" s="18">
        <f t="shared" si="1"/>
        <v>155746.25</v>
      </c>
    </row>
    <row r="23" spans="1:14" ht="12" customHeight="1">
      <c r="A23" s="10" t="str">
        <f>'Pregnant Women Participating'!A23</f>
        <v>Virginia</v>
      </c>
      <c r="B23" s="18">
        <v>139899</v>
      </c>
      <c r="C23" s="16">
        <v>136173</v>
      </c>
      <c r="D23" s="16">
        <v>134223</v>
      </c>
      <c r="E23" s="16">
        <v>131145</v>
      </c>
      <c r="F23" s="16">
        <v>130096</v>
      </c>
      <c r="G23" s="16">
        <v>131866</v>
      </c>
      <c r="H23" s="16">
        <v>131315</v>
      </c>
      <c r="I23" s="16">
        <v>131515</v>
      </c>
      <c r="J23" s="16">
        <v>131180</v>
      </c>
      <c r="K23" s="16">
        <v>130095</v>
      </c>
      <c r="L23" s="16">
        <v>131130</v>
      </c>
      <c r="M23" s="50">
        <v>130211</v>
      </c>
      <c r="N23" s="18">
        <f t="shared" si="1"/>
        <v>132404</v>
      </c>
    </row>
    <row r="24" spans="1:14" ht="12" customHeight="1">
      <c r="A24" s="10" t="str">
        <f>'Pregnant Women Participating'!A24</f>
        <v>Virgin Islands</v>
      </c>
      <c r="B24" s="18">
        <v>4322</v>
      </c>
      <c r="C24" s="16">
        <v>4313</v>
      </c>
      <c r="D24" s="16">
        <v>4240</v>
      </c>
      <c r="E24" s="16">
        <v>4258</v>
      </c>
      <c r="F24" s="16">
        <v>4268</v>
      </c>
      <c r="G24" s="16">
        <v>4176</v>
      </c>
      <c r="H24" s="16">
        <v>4151</v>
      </c>
      <c r="I24" s="16">
        <v>4194</v>
      </c>
      <c r="J24" s="16">
        <v>4108</v>
      </c>
      <c r="K24" s="16">
        <v>4025</v>
      </c>
      <c r="L24" s="16">
        <v>4020</v>
      </c>
      <c r="M24" s="50">
        <v>4040</v>
      </c>
      <c r="N24" s="18">
        <f t="shared" si="1"/>
        <v>4176.25</v>
      </c>
    </row>
    <row r="25" spans="1:14" ht="12" customHeight="1">
      <c r="A25" s="10" t="str">
        <f>'Pregnant Women Participating'!A25</f>
        <v>West Virginia</v>
      </c>
      <c r="B25" s="18">
        <v>41477</v>
      </c>
      <c r="C25" s="16">
        <v>40837</v>
      </c>
      <c r="D25" s="16">
        <v>40668</v>
      </c>
      <c r="E25" s="16">
        <v>40318</v>
      </c>
      <c r="F25" s="16">
        <v>40055</v>
      </c>
      <c r="G25" s="16">
        <v>40457</v>
      </c>
      <c r="H25" s="16">
        <v>40223</v>
      </c>
      <c r="I25" s="16">
        <v>39957</v>
      </c>
      <c r="J25" s="16">
        <v>39904</v>
      </c>
      <c r="K25" s="16">
        <v>39788</v>
      </c>
      <c r="L25" s="16">
        <v>40461</v>
      </c>
      <c r="M25" s="50">
        <v>40546</v>
      </c>
      <c r="N25" s="18">
        <f t="shared" si="1"/>
        <v>40390.916666666664</v>
      </c>
    </row>
    <row r="26" spans="1:14" s="23" customFormat="1" ht="24.75" customHeight="1">
      <c r="A26" s="19" t="str">
        <f>'Pregnant Women Participating'!A26</f>
        <v>Mid-Atlantic Region</v>
      </c>
      <c r="B26" s="21">
        <v>931926</v>
      </c>
      <c r="C26" s="20">
        <v>917906</v>
      </c>
      <c r="D26" s="20">
        <v>913101</v>
      </c>
      <c r="E26" s="20">
        <v>899084</v>
      </c>
      <c r="F26" s="20">
        <v>895431</v>
      </c>
      <c r="G26" s="20">
        <v>897135</v>
      </c>
      <c r="H26" s="20">
        <v>892300</v>
      </c>
      <c r="I26" s="20">
        <v>889111</v>
      </c>
      <c r="J26" s="20">
        <v>888696</v>
      </c>
      <c r="K26" s="20">
        <v>877855</v>
      </c>
      <c r="L26" s="20">
        <v>884624</v>
      </c>
      <c r="M26" s="49">
        <v>879760</v>
      </c>
      <c r="N26" s="21">
        <f t="shared" si="1"/>
        <v>897244.0833333334</v>
      </c>
    </row>
    <row r="27" spans="1:14" ht="12" customHeight="1">
      <c r="A27" s="10" t="str">
        <f>'Pregnant Women Participating'!A27</f>
        <v>Alabama</v>
      </c>
      <c r="B27" s="18">
        <v>133216</v>
      </c>
      <c r="C27" s="16">
        <v>130715</v>
      </c>
      <c r="D27" s="16">
        <v>129437</v>
      </c>
      <c r="E27" s="16">
        <v>129720</v>
      </c>
      <c r="F27" s="16">
        <v>128220</v>
      </c>
      <c r="G27" s="16">
        <v>128557</v>
      </c>
      <c r="H27" s="16">
        <v>127560</v>
      </c>
      <c r="I27" s="16">
        <v>127811</v>
      </c>
      <c r="J27" s="16">
        <v>128639</v>
      </c>
      <c r="K27" s="16">
        <v>127439</v>
      </c>
      <c r="L27" s="16">
        <v>129285</v>
      </c>
      <c r="M27" s="50">
        <v>129320</v>
      </c>
      <c r="N27" s="18">
        <f t="shared" si="1"/>
        <v>129159.91666666667</v>
      </c>
    </row>
    <row r="28" spans="1:14" ht="12" customHeight="1">
      <c r="A28" s="10" t="str">
        <f>'Pregnant Women Participating'!A28</f>
        <v>Florida</v>
      </c>
      <c r="B28" s="18">
        <v>493889</v>
      </c>
      <c r="C28" s="16">
        <v>486693</v>
      </c>
      <c r="D28" s="16">
        <v>480765</v>
      </c>
      <c r="E28" s="16">
        <v>481027</v>
      </c>
      <c r="F28" s="16">
        <v>477177</v>
      </c>
      <c r="G28" s="16">
        <v>480570</v>
      </c>
      <c r="H28" s="16">
        <v>479364</v>
      </c>
      <c r="I28" s="16">
        <v>478850</v>
      </c>
      <c r="J28" s="16">
        <v>479086</v>
      </c>
      <c r="K28" s="16">
        <v>479408</v>
      </c>
      <c r="L28" s="16">
        <v>482277</v>
      </c>
      <c r="M28" s="50">
        <v>479129</v>
      </c>
      <c r="N28" s="18">
        <f t="shared" si="1"/>
        <v>481519.5833333333</v>
      </c>
    </row>
    <row r="29" spans="1:14" ht="12" customHeight="1">
      <c r="A29" s="10" t="str">
        <f>'Pregnant Women Participating'!A29</f>
        <v>Georgia</v>
      </c>
      <c r="B29" s="18">
        <v>261263</v>
      </c>
      <c r="C29" s="16">
        <v>257426</v>
      </c>
      <c r="D29" s="16">
        <v>255591</v>
      </c>
      <c r="E29" s="16">
        <v>253267</v>
      </c>
      <c r="F29" s="16">
        <v>252786</v>
      </c>
      <c r="G29" s="16">
        <v>254512</v>
      </c>
      <c r="H29" s="16">
        <v>252079</v>
      </c>
      <c r="I29" s="16">
        <v>251684</v>
      </c>
      <c r="J29" s="16">
        <v>251901</v>
      </c>
      <c r="K29" s="16">
        <v>249744</v>
      </c>
      <c r="L29" s="16">
        <v>252688</v>
      </c>
      <c r="M29" s="50">
        <v>250890</v>
      </c>
      <c r="N29" s="18">
        <f t="shared" si="1"/>
        <v>253652.58333333334</v>
      </c>
    </row>
    <row r="30" spans="1:14" ht="12" customHeight="1">
      <c r="A30" s="10" t="str">
        <f>'Pregnant Women Participating'!A30</f>
        <v>Kentucky</v>
      </c>
      <c r="B30" s="18">
        <v>115801</v>
      </c>
      <c r="C30" s="16">
        <v>113643</v>
      </c>
      <c r="D30" s="16">
        <v>112141</v>
      </c>
      <c r="E30" s="16">
        <v>111318</v>
      </c>
      <c r="F30" s="16">
        <v>110861</v>
      </c>
      <c r="G30" s="16">
        <v>111786</v>
      </c>
      <c r="H30" s="16">
        <v>111103</v>
      </c>
      <c r="I30" s="16">
        <v>111013</v>
      </c>
      <c r="J30" s="16">
        <v>110824</v>
      </c>
      <c r="K30" s="16">
        <v>110201</v>
      </c>
      <c r="L30" s="16">
        <v>112260</v>
      </c>
      <c r="M30" s="50">
        <v>112162</v>
      </c>
      <c r="N30" s="18">
        <f t="shared" si="1"/>
        <v>111926.08333333333</v>
      </c>
    </row>
    <row r="31" spans="1:14" ht="12" customHeight="1">
      <c r="A31" s="10" t="str">
        <f>'Pregnant Women Participating'!A31</f>
        <v>Mississippi</v>
      </c>
      <c r="B31" s="18">
        <v>88337</v>
      </c>
      <c r="C31" s="16">
        <v>87008</v>
      </c>
      <c r="D31" s="16">
        <v>84480</v>
      </c>
      <c r="E31" s="16">
        <v>83952</v>
      </c>
      <c r="F31" s="16">
        <v>83126</v>
      </c>
      <c r="G31" s="16">
        <v>83373</v>
      </c>
      <c r="H31" s="16">
        <v>81816</v>
      </c>
      <c r="I31" s="16">
        <v>82543</v>
      </c>
      <c r="J31" s="16">
        <v>83783</v>
      </c>
      <c r="K31" s="16">
        <v>82786</v>
      </c>
      <c r="L31" s="16">
        <v>83932</v>
      </c>
      <c r="M31" s="50">
        <v>84574</v>
      </c>
      <c r="N31" s="18">
        <f t="shared" si="1"/>
        <v>84142.5</v>
      </c>
    </row>
    <row r="32" spans="1:14" ht="12" customHeight="1">
      <c r="A32" s="10" t="str">
        <f>'Pregnant Women Participating'!A32</f>
        <v>North Carolina</v>
      </c>
      <c r="B32" s="18">
        <v>249255</v>
      </c>
      <c r="C32" s="16">
        <v>245698</v>
      </c>
      <c r="D32" s="16">
        <v>243284</v>
      </c>
      <c r="E32" s="16">
        <v>241610</v>
      </c>
      <c r="F32" s="16">
        <v>238871</v>
      </c>
      <c r="G32" s="16">
        <v>238703</v>
      </c>
      <c r="H32" s="16">
        <v>237076</v>
      </c>
      <c r="I32" s="16">
        <v>238414</v>
      </c>
      <c r="J32" s="16">
        <v>238728</v>
      </c>
      <c r="K32" s="16">
        <v>237788</v>
      </c>
      <c r="L32" s="16">
        <v>239929</v>
      </c>
      <c r="M32" s="50">
        <v>238929</v>
      </c>
      <c r="N32" s="18">
        <f t="shared" si="1"/>
        <v>240690.41666666666</v>
      </c>
    </row>
    <row r="33" spans="1:14" ht="12" customHeight="1">
      <c r="A33" s="10" t="str">
        <f>'Pregnant Women Participating'!A33</f>
        <v>South Carolina</v>
      </c>
      <c r="B33" s="18">
        <v>109994</v>
      </c>
      <c r="C33" s="16">
        <v>109226</v>
      </c>
      <c r="D33" s="16">
        <v>108035</v>
      </c>
      <c r="E33" s="16">
        <v>107559</v>
      </c>
      <c r="F33" s="16">
        <v>107528</v>
      </c>
      <c r="G33" s="16">
        <v>108204</v>
      </c>
      <c r="H33" s="16">
        <v>106419</v>
      </c>
      <c r="I33" s="16">
        <v>105564</v>
      </c>
      <c r="J33" s="16">
        <v>105840</v>
      </c>
      <c r="K33" s="16">
        <v>105583</v>
      </c>
      <c r="L33" s="16">
        <v>107123</v>
      </c>
      <c r="M33" s="50">
        <v>106003</v>
      </c>
      <c r="N33" s="18">
        <f t="shared" si="1"/>
        <v>107256.5</v>
      </c>
    </row>
    <row r="34" spans="1:14" ht="12" customHeight="1">
      <c r="A34" s="10" t="str">
        <f>'Pregnant Women Participating'!A34</f>
        <v>Tennessee</v>
      </c>
      <c r="B34" s="18">
        <v>149350</v>
      </c>
      <c r="C34" s="16">
        <v>146242</v>
      </c>
      <c r="D34" s="16">
        <v>144110</v>
      </c>
      <c r="E34" s="16">
        <v>142014</v>
      </c>
      <c r="F34" s="16">
        <v>141243</v>
      </c>
      <c r="G34" s="16">
        <v>142059</v>
      </c>
      <c r="H34" s="16">
        <v>141971</v>
      </c>
      <c r="I34" s="16">
        <v>142292</v>
      </c>
      <c r="J34" s="16">
        <v>143243</v>
      </c>
      <c r="K34" s="16">
        <v>142167</v>
      </c>
      <c r="L34" s="16">
        <v>145201</v>
      </c>
      <c r="M34" s="50">
        <v>144870</v>
      </c>
      <c r="N34" s="18">
        <f t="shared" si="1"/>
        <v>143730.16666666666</v>
      </c>
    </row>
    <row r="35" spans="1:14" ht="12" customHeight="1">
      <c r="A35" s="10" t="str">
        <f>'Pregnant Women Participating'!A35</f>
        <v>Choctaw Indians, MS</v>
      </c>
      <c r="B35" s="18">
        <v>808</v>
      </c>
      <c r="C35" s="16">
        <v>756</v>
      </c>
      <c r="D35" s="16">
        <v>683</v>
      </c>
      <c r="E35" s="16">
        <v>723</v>
      </c>
      <c r="F35" s="16">
        <v>685</v>
      </c>
      <c r="G35" s="16">
        <v>666</v>
      </c>
      <c r="H35" s="16">
        <v>684</v>
      </c>
      <c r="I35" s="16">
        <v>724</v>
      </c>
      <c r="J35" s="16">
        <v>719</v>
      </c>
      <c r="K35" s="16">
        <v>707</v>
      </c>
      <c r="L35" s="16">
        <v>775</v>
      </c>
      <c r="M35" s="50">
        <v>761</v>
      </c>
      <c r="N35" s="18">
        <f t="shared" si="1"/>
        <v>724.25</v>
      </c>
    </row>
    <row r="36" spans="1:14" ht="12" customHeight="1">
      <c r="A36" s="10" t="str">
        <f>'Pregnant Women Participating'!A36</f>
        <v>Eastern Cherokee, NC</v>
      </c>
      <c r="B36" s="18">
        <v>638</v>
      </c>
      <c r="C36" s="16">
        <v>637</v>
      </c>
      <c r="D36" s="16">
        <v>603</v>
      </c>
      <c r="E36" s="16">
        <v>581</v>
      </c>
      <c r="F36" s="16">
        <v>568</v>
      </c>
      <c r="G36" s="16">
        <v>580</v>
      </c>
      <c r="H36" s="16">
        <v>617</v>
      </c>
      <c r="I36" s="16">
        <v>604</v>
      </c>
      <c r="J36" s="16">
        <v>555</v>
      </c>
      <c r="K36" s="16">
        <v>563</v>
      </c>
      <c r="L36" s="16">
        <v>609</v>
      </c>
      <c r="M36" s="50">
        <v>615</v>
      </c>
      <c r="N36" s="18">
        <f t="shared" si="1"/>
        <v>597.5</v>
      </c>
    </row>
    <row r="37" spans="1:14" s="23" customFormat="1" ht="24.75" customHeight="1">
      <c r="A37" s="19" t="str">
        <f>'Pregnant Women Participating'!A37</f>
        <v>Southeast Region</v>
      </c>
      <c r="B37" s="21">
        <v>1602551</v>
      </c>
      <c r="C37" s="20">
        <v>1578044</v>
      </c>
      <c r="D37" s="20">
        <v>1559129</v>
      </c>
      <c r="E37" s="20">
        <v>1551771</v>
      </c>
      <c r="F37" s="20">
        <v>1541065</v>
      </c>
      <c r="G37" s="20">
        <v>1549010</v>
      </c>
      <c r="H37" s="20">
        <v>1538689</v>
      </c>
      <c r="I37" s="20">
        <v>1539499</v>
      </c>
      <c r="J37" s="20">
        <v>1543318</v>
      </c>
      <c r="K37" s="20">
        <v>1536386</v>
      </c>
      <c r="L37" s="20">
        <v>1554079</v>
      </c>
      <c r="M37" s="49">
        <v>1547253</v>
      </c>
      <c r="N37" s="21">
        <f t="shared" si="1"/>
        <v>1553399.5</v>
      </c>
    </row>
    <row r="38" spans="1:14" ht="12" customHeight="1">
      <c r="A38" s="10" t="str">
        <f>'Pregnant Women Participating'!A38</f>
        <v>Illinois</v>
      </c>
      <c r="B38" s="18">
        <v>232671</v>
      </c>
      <c r="C38" s="16">
        <v>227977</v>
      </c>
      <c r="D38" s="16">
        <v>226030</v>
      </c>
      <c r="E38" s="16">
        <v>225409</v>
      </c>
      <c r="F38" s="16">
        <v>224064</v>
      </c>
      <c r="G38" s="16">
        <v>226781</v>
      </c>
      <c r="H38" s="16">
        <v>224341</v>
      </c>
      <c r="I38" s="16">
        <v>224068</v>
      </c>
      <c r="J38" s="16">
        <v>223589</v>
      </c>
      <c r="K38" s="16">
        <v>219529</v>
      </c>
      <c r="L38" s="16">
        <v>224105</v>
      </c>
      <c r="M38" s="50">
        <v>223338</v>
      </c>
      <c r="N38" s="18">
        <f t="shared" si="1"/>
        <v>225158.5</v>
      </c>
    </row>
    <row r="39" spans="1:14" ht="12" customHeight="1">
      <c r="A39" s="10" t="str">
        <f>'Pregnant Women Participating'!A39</f>
        <v>Indiana</v>
      </c>
      <c r="B39" s="18">
        <v>152209</v>
      </c>
      <c r="C39" s="16">
        <v>149544</v>
      </c>
      <c r="D39" s="16">
        <v>148829</v>
      </c>
      <c r="E39" s="16">
        <v>149342</v>
      </c>
      <c r="F39" s="16">
        <v>147464</v>
      </c>
      <c r="G39" s="16">
        <v>148201</v>
      </c>
      <c r="H39" s="16">
        <v>146530</v>
      </c>
      <c r="I39" s="16">
        <v>146401</v>
      </c>
      <c r="J39" s="16">
        <v>146380</v>
      </c>
      <c r="K39" s="16">
        <v>144551</v>
      </c>
      <c r="L39" s="16">
        <v>147234</v>
      </c>
      <c r="M39" s="50">
        <v>148182</v>
      </c>
      <c r="N39" s="18">
        <f t="shared" si="1"/>
        <v>147905.58333333334</v>
      </c>
    </row>
    <row r="40" spans="1:14" ht="12" customHeight="1">
      <c r="A40" s="10" t="str">
        <f>'Pregnant Women Participating'!A40</f>
        <v>Michigan</v>
      </c>
      <c r="B40" s="18">
        <v>242041</v>
      </c>
      <c r="C40" s="16">
        <v>238807</v>
      </c>
      <c r="D40" s="16">
        <v>234837</v>
      </c>
      <c r="E40" s="16">
        <v>234962</v>
      </c>
      <c r="F40" s="16">
        <v>232684</v>
      </c>
      <c r="G40" s="16">
        <v>233500</v>
      </c>
      <c r="H40" s="16">
        <v>233424</v>
      </c>
      <c r="I40" s="16">
        <v>233459</v>
      </c>
      <c r="J40" s="16">
        <v>232957</v>
      </c>
      <c r="K40" s="16">
        <v>231914</v>
      </c>
      <c r="L40" s="16">
        <v>232991</v>
      </c>
      <c r="M40" s="50">
        <v>232976</v>
      </c>
      <c r="N40" s="18">
        <f t="shared" si="1"/>
        <v>234546</v>
      </c>
    </row>
    <row r="41" spans="1:14" ht="12" customHeight="1">
      <c r="A41" s="10" t="str">
        <f>'Pregnant Women Participating'!A41</f>
        <v>Minnesota</v>
      </c>
      <c r="B41" s="18">
        <v>118826</v>
      </c>
      <c r="C41" s="16">
        <v>117345</v>
      </c>
      <c r="D41" s="16">
        <v>116715</v>
      </c>
      <c r="E41" s="16">
        <v>116082</v>
      </c>
      <c r="F41" s="16">
        <v>114954</v>
      </c>
      <c r="G41" s="16">
        <v>115636</v>
      </c>
      <c r="H41" s="16">
        <v>115085</v>
      </c>
      <c r="I41" s="16">
        <v>115182</v>
      </c>
      <c r="J41" s="16">
        <v>115743</v>
      </c>
      <c r="K41" s="16">
        <v>114977</v>
      </c>
      <c r="L41" s="16">
        <v>116071</v>
      </c>
      <c r="M41" s="50">
        <v>115759</v>
      </c>
      <c r="N41" s="18">
        <f t="shared" si="1"/>
        <v>116031.25</v>
      </c>
    </row>
    <row r="42" spans="1:14" ht="12" customHeight="1">
      <c r="A42" s="10" t="str">
        <f>'Pregnant Women Participating'!A42</f>
        <v>Ohio</v>
      </c>
      <c r="B42" s="18">
        <v>245859</v>
      </c>
      <c r="C42" s="16">
        <v>241168</v>
      </c>
      <c r="D42" s="16">
        <v>237993</v>
      </c>
      <c r="E42" s="16">
        <v>235192</v>
      </c>
      <c r="F42" s="16">
        <v>233203</v>
      </c>
      <c r="G42" s="16">
        <v>233213</v>
      </c>
      <c r="H42" s="16">
        <v>232434</v>
      </c>
      <c r="I42" s="16">
        <v>230940</v>
      </c>
      <c r="J42" s="16">
        <v>232115</v>
      </c>
      <c r="K42" s="16">
        <v>229217</v>
      </c>
      <c r="L42" s="16">
        <v>232585</v>
      </c>
      <c r="M42" s="50">
        <v>232711</v>
      </c>
      <c r="N42" s="18">
        <f t="shared" si="1"/>
        <v>234719.16666666666</v>
      </c>
    </row>
    <row r="43" spans="1:14" ht="12" customHeight="1">
      <c r="A43" s="10" t="str">
        <f>'Pregnant Women Participating'!A43</f>
        <v>Wisconsin</v>
      </c>
      <c r="B43" s="18">
        <v>103471</v>
      </c>
      <c r="C43" s="16">
        <v>102042</v>
      </c>
      <c r="D43" s="16">
        <v>100895</v>
      </c>
      <c r="E43" s="16">
        <v>100545</v>
      </c>
      <c r="F43" s="16">
        <v>99349</v>
      </c>
      <c r="G43" s="16">
        <v>99671</v>
      </c>
      <c r="H43" s="16">
        <v>99373</v>
      </c>
      <c r="I43" s="16">
        <v>99286</v>
      </c>
      <c r="J43" s="16">
        <v>99290</v>
      </c>
      <c r="K43" s="16">
        <v>98519</v>
      </c>
      <c r="L43" s="16">
        <v>99855</v>
      </c>
      <c r="M43" s="50">
        <v>99527</v>
      </c>
      <c r="N43" s="18">
        <f t="shared" si="1"/>
        <v>100151.91666666667</v>
      </c>
    </row>
    <row r="44" spans="1:14" s="23" customFormat="1" ht="24.75" customHeight="1">
      <c r="A44" s="19" t="str">
        <f>'Pregnant Women Participating'!A44</f>
        <v>Midwest Region</v>
      </c>
      <c r="B44" s="21">
        <v>1095077</v>
      </c>
      <c r="C44" s="20">
        <v>1076883</v>
      </c>
      <c r="D44" s="20">
        <v>1065299</v>
      </c>
      <c r="E44" s="20">
        <v>1061532</v>
      </c>
      <c r="F44" s="20">
        <v>1051718</v>
      </c>
      <c r="G44" s="20">
        <v>1057002</v>
      </c>
      <c r="H44" s="20">
        <v>1051187</v>
      </c>
      <c r="I44" s="20">
        <v>1049336</v>
      </c>
      <c r="J44" s="20">
        <v>1050074</v>
      </c>
      <c r="K44" s="20">
        <v>1038707</v>
      </c>
      <c r="L44" s="20">
        <v>1052841</v>
      </c>
      <c r="M44" s="49">
        <v>1052493</v>
      </c>
      <c r="N44" s="21">
        <f t="shared" si="1"/>
        <v>1058512.4166666667</v>
      </c>
    </row>
    <row r="45" spans="1:14" ht="12" customHeight="1">
      <c r="A45" s="10" t="str">
        <f>'Pregnant Women Participating'!A45</f>
        <v>Arkansas</v>
      </c>
      <c r="B45" s="18">
        <v>82716</v>
      </c>
      <c r="C45" s="16">
        <v>81179</v>
      </c>
      <c r="D45" s="16">
        <v>80768</v>
      </c>
      <c r="E45" s="16">
        <v>80445</v>
      </c>
      <c r="F45" s="16">
        <v>79899</v>
      </c>
      <c r="G45" s="16">
        <v>79768</v>
      </c>
      <c r="H45" s="16">
        <v>80057</v>
      </c>
      <c r="I45" s="16">
        <v>80202</v>
      </c>
      <c r="J45" s="16">
        <v>80606</v>
      </c>
      <c r="K45" s="16">
        <v>79960</v>
      </c>
      <c r="L45" s="16">
        <v>80885</v>
      </c>
      <c r="M45" s="50">
        <v>80171</v>
      </c>
      <c r="N45" s="18">
        <f t="shared" si="1"/>
        <v>80554.66666666667</v>
      </c>
    </row>
    <row r="46" spans="1:14" ht="12" customHeight="1">
      <c r="A46" s="10" t="str">
        <f>'Pregnant Women Participating'!A46</f>
        <v>Louisiana</v>
      </c>
      <c r="B46" s="18">
        <v>131687</v>
      </c>
      <c r="C46" s="16">
        <v>130063</v>
      </c>
      <c r="D46" s="16">
        <v>129047</v>
      </c>
      <c r="E46" s="16">
        <v>128493</v>
      </c>
      <c r="F46" s="16">
        <v>128301</v>
      </c>
      <c r="G46" s="16">
        <v>127152</v>
      </c>
      <c r="H46" s="16">
        <v>125485</v>
      </c>
      <c r="I46" s="16">
        <v>124978</v>
      </c>
      <c r="J46" s="16">
        <v>126155</v>
      </c>
      <c r="K46" s="16">
        <v>124924</v>
      </c>
      <c r="L46" s="16">
        <v>126780</v>
      </c>
      <c r="M46" s="50">
        <v>125584</v>
      </c>
      <c r="N46" s="18">
        <f t="shared" si="1"/>
        <v>127387.41666666667</v>
      </c>
    </row>
    <row r="47" spans="1:14" ht="12" customHeight="1">
      <c r="A47" s="10" t="str">
        <f>'Pregnant Women Participating'!A47</f>
        <v>New Mexico</v>
      </c>
      <c r="B47" s="18">
        <v>50782</v>
      </c>
      <c r="C47" s="16">
        <v>50022</v>
      </c>
      <c r="D47" s="16">
        <v>49225</v>
      </c>
      <c r="E47" s="16">
        <v>49355</v>
      </c>
      <c r="F47" s="16">
        <v>48816</v>
      </c>
      <c r="G47" s="16">
        <v>47378</v>
      </c>
      <c r="H47" s="16">
        <v>46503</v>
      </c>
      <c r="I47" s="16">
        <v>46534</v>
      </c>
      <c r="J47" s="16">
        <v>48827</v>
      </c>
      <c r="K47" s="16">
        <v>48574</v>
      </c>
      <c r="L47" s="16">
        <v>49417</v>
      </c>
      <c r="M47" s="50">
        <v>49239</v>
      </c>
      <c r="N47" s="18">
        <f t="shared" si="1"/>
        <v>48722.666666666664</v>
      </c>
    </row>
    <row r="48" spans="1:14" ht="12" customHeight="1">
      <c r="A48" s="10" t="str">
        <f>'Pregnant Women Participating'!A48</f>
        <v>Oklahoma</v>
      </c>
      <c r="B48" s="18">
        <v>85643</v>
      </c>
      <c r="C48" s="16">
        <v>83391</v>
      </c>
      <c r="D48" s="16">
        <v>82212</v>
      </c>
      <c r="E48" s="16">
        <v>82648</v>
      </c>
      <c r="F48" s="16">
        <v>82506</v>
      </c>
      <c r="G48" s="16">
        <v>83643</v>
      </c>
      <c r="H48" s="16">
        <v>83013</v>
      </c>
      <c r="I48" s="16">
        <v>82812</v>
      </c>
      <c r="J48" s="16">
        <v>84140</v>
      </c>
      <c r="K48" s="16">
        <v>84316</v>
      </c>
      <c r="L48" s="16">
        <v>85722</v>
      </c>
      <c r="M48" s="50">
        <v>84907</v>
      </c>
      <c r="N48" s="18">
        <f t="shared" si="1"/>
        <v>83746.08333333333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882897</v>
      </c>
      <c r="C50" s="16">
        <v>875264</v>
      </c>
      <c r="D50" s="16">
        <v>862979</v>
      </c>
      <c r="E50" s="16">
        <v>859663</v>
      </c>
      <c r="F50" s="16">
        <v>858671</v>
      </c>
      <c r="G50" s="16">
        <v>858889</v>
      </c>
      <c r="H50" s="16">
        <v>852957</v>
      </c>
      <c r="I50" s="16">
        <v>852304</v>
      </c>
      <c r="J50" s="16">
        <v>858258</v>
      </c>
      <c r="K50" s="16">
        <v>847738</v>
      </c>
      <c r="L50" s="16">
        <v>855542</v>
      </c>
      <c r="M50" s="50">
        <v>852671</v>
      </c>
      <c r="N50" s="18">
        <f t="shared" si="1"/>
        <v>859819.4166666666</v>
      </c>
    </row>
    <row r="51" spans="1:14" ht="12" customHeight="1">
      <c r="A51" s="10" t="str">
        <f>'Pregnant Women Participating'!A51</f>
        <v>Acoma, Canoncito &amp; Laguna, NM</v>
      </c>
      <c r="B51" s="18">
        <v>391</v>
      </c>
      <c r="C51" s="16">
        <v>422</v>
      </c>
      <c r="D51" s="16">
        <v>391</v>
      </c>
      <c r="E51" s="16">
        <v>417</v>
      </c>
      <c r="F51" s="16">
        <v>358</v>
      </c>
      <c r="G51" s="16">
        <v>371</v>
      </c>
      <c r="H51" s="16">
        <v>356</v>
      </c>
      <c r="I51" s="16">
        <v>394</v>
      </c>
      <c r="J51" s="16">
        <v>381</v>
      </c>
      <c r="K51" s="16">
        <v>399</v>
      </c>
      <c r="L51" s="16">
        <v>374</v>
      </c>
      <c r="M51" s="50">
        <v>388</v>
      </c>
      <c r="N51" s="18">
        <f t="shared" si="1"/>
        <v>386.8333333333333</v>
      </c>
    </row>
    <row r="52" spans="1:14" ht="12" customHeight="1">
      <c r="A52" s="10" t="str">
        <f>'Pregnant Women Participating'!A52</f>
        <v>Eight Northern Pueblos, NM</v>
      </c>
      <c r="B52" s="18">
        <v>229</v>
      </c>
      <c r="C52" s="16">
        <v>263</v>
      </c>
      <c r="D52" s="16">
        <v>259</v>
      </c>
      <c r="E52" s="16">
        <v>238</v>
      </c>
      <c r="F52" s="16">
        <v>236</v>
      </c>
      <c r="G52" s="16">
        <v>232</v>
      </c>
      <c r="H52" s="16">
        <v>237</v>
      </c>
      <c r="I52" s="16">
        <v>237</v>
      </c>
      <c r="J52" s="16">
        <v>226</v>
      </c>
      <c r="K52" s="16">
        <v>226</v>
      </c>
      <c r="L52" s="16">
        <v>234</v>
      </c>
      <c r="M52" s="50">
        <v>243</v>
      </c>
      <c r="N52" s="18">
        <f t="shared" si="1"/>
        <v>238.33333333333334</v>
      </c>
    </row>
    <row r="53" spans="1:14" ht="12" customHeight="1">
      <c r="A53" s="10" t="str">
        <f>'Pregnant Women Participating'!A53</f>
        <v>Five Sandoval Pueblos, NM</v>
      </c>
      <c r="B53" s="18">
        <v>226</v>
      </c>
      <c r="C53" s="16">
        <v>231</v>
      </c>
      <c r="D53" s="16">
        <v>241</v>
      </c>
      <c r="E53" s="16">
        <v>256</v>
      </c>
      <c r="F53" s="16">
        <v>273</v>
      </c>
      <c r="G53" s="16">
        <v>277</v>
      </c>
      <c r="H53" s="16">
        <v>242</v>
      </c>
      <c r="I53" s="16">
        <v>257</v>
      </c>
      <c r="J53" s="16">
        <v>248</v>
      </c>
      <c r="K53" s="16">
        <v>256</v>
      </c>
      <c r="L53" s="16">
        <v>250</v>
      </c>
      <c r="M53" s="50">
        <v>236</v>
      </c>
      <c r="N53" s="18">
        <f t="shared" si="1"/>
        <v>249.41666666666666</v>
      </c>
    </row>
    <row r="54" spans="1:14" ht="12" customHeight="1">
      <c r="A54" s="10" t="str">
        <f>'Pregnant Women Participating'!A54</f>
        <v>Isleta Pueblo, NM</v>
      </c>
      <c r="B54" s="18">
        <v>1168</v>
      </c>
      <c r="C54" s="16">
        <v>1151</v>
      </c>
      <c r="D54" s="16">
        <v>1144</v>
      </c>
      <c r="E54" s="16">
        <v>1178</v>
      </c>
      <c r="F54" s="16">
        <v>1192</v>
      </c>
      <c r="G54" s="16">
        <v>1182</v>
      </c>
      <c r="H54" s="16">
        <v>1185</v>
      </c>
      <c r="I54" s="16">
        <v>1160</v>
      </c>
      <c r="J54" s="16">
        <v>1232</v>
      </c>
      <c r="K54" s="16">
        <v>1225</v>
      </c>
      <c r="L54" s="16">
        <v>1274</v>
      </c>
      <c r="M54" s="50">
        <v>1266</v>
      </c>
      <c r="N54" s="18">
        <f t="shared" si="1"/>
        <v>1196.4166666666667</v>
      </c>
    </row>
    <row r="55" spans="1:14" ht="12" customHeight="1">
      <c r="A55" s="10" t="str">
        <f>'Pregnant Women Participating'!A55</f>
        <v>San Felipe Pueblo, NM</v>
      </c>
      <c r="B55" s="18">
        <v>290</v>
      </c>
      <c r="C55" s="16">
        <v>297</v>
      </c>
      <c r="D55" s="16">
        <v>280</v>
      </c>
      <c r="E55" s="16">
        <v>286</v>
      </c>
      <c r="F55" s="16">
        <v>291</v>
      </c>
      <c r="G55" s="16">
        <v>279</v>
      </c>
      <c r="H55" s="16">
        <v>293</v>
      </c>
      <c r="I55" s="16">
        <v>282</v>
      </c>
      <c r="J55" s="16">
        <v>287</v>
      </c>
      <c r="K55" s="16">
        <v>285</v>
      </c>
      <c r="L55" s="16">
        <v>300</v>
      </c>
      <c r="M55" s="50">
        <v>288</v>
      </c>
      <c r="N55" s="18">
        <f t="shared" si="1"/>
        <v>288.1666666666667</v>
      </c>
    </row>
    <row r="56" spans="1:14" ht="12" customHeight="1">
      <c r="A56" s="10" t="str">
        <f>'Pregnant Women Participating'!A56</f>
        <v>Santo Domingo Tribe, NM</v>
      </c>
      <c r="B56" s="18">
        <v>181</v>
      </c>
      <c r="C56" s="16">
        <v>196</v>
      </c>
      <c r="D56" s="16">
        <v>191</v>
      </c>
      <c r="E56" s="16">
        <v>182</v>
      </c>
      <c r="F56" s="16">
        <v>170</v>
      </c>
      <c r="G56" s="16">
        <v>166</v>
      </c>
      <c r="H56" s="16">
        <v>175</v>
      </c>
      <c r="I56" s="16">
        <v>170</v>
      </c>
      <c r="J56" s="16">
        <v>166</v>
      </c>
      <c r="K56" s="16">
        <v>171</v>
      </c>
      <c r="L56" s="16">
        <v>178</v>
      </c>
      <c r="M56" s="50">
        <v>169</v>
      </c>
      <c r="N56" s="18">
        <f t="shared" si="1"/>
        <v>176.25</v>
      </c>
    </row>
    <row r="57" spans="1:14" ht="12" customHeight="1">
      <c r="A57" s="10" t="str">
        <f>'Pregnant Women Participating'!A57</f>
        <v>Zuni Pueblo, NM</v>
      </c>
      <c r="B57" s="18">
        <v>684</v>
      </c>
      <c r="C57" s="16">
        <v>625</v>
      </c>
      <c r="D57" s="16">
        <v>662</v>
      </c>
      <c r="E57" s="16">
        <v>635</v>
      </c>
      <c r="F57" s="16">
        <v>661</v>
      </c>
      <c r="G57" s="16">
        <v>626</v>
      </c>
      <c r="H57" s="16">
        <v>670</v>
      </c>
      <c r="I57" s="16">
        <v>615</v>
      </c>
      <c r="J57" s="16">
        <v>660</v>
      </c>
      <c r="K57" s="16">
        <v>634</v>
      </c>
      <c r="L57" s="16">
        <v>667</v>
      </c>
      <c r="M57" s="50">
        <v>584</v>
      </c>
      <c r="N57" s="18">
        <f t="shared" si="1"/>
        <v>643.5833333333334</v>
      </c>
    </row>
    <row r="58" spans="1:14" ht="12" customHeight="1">
      <c r="A58" s="10" t="str">
        <f>'Pregnant Women Participating'!A58</f>
        <v>Cherokee Nation, OK</v>
      </c>
      <c r="B58" s="18">
        <v>7297</v>
      </c>
      <c r="C58" s="16">
        <v>7144</v>
      </c>
      <c r="D58" s="16">
        <v>7053</v>
      </c>
      <c r="E58" s="16">
        <v>7053</v>
      </c>
      <c r="F58" s="16">
        <v>6848</v>
      </c>
      <c r="G58" s="16">
        <v>6959</v>
      </c>
      <c r="H58" s="16">
        <v>6637</v>
      </c>
      <c r="I58" s="16">
        <v>6717</v>
      </c>
      <c r="J58" s="16">
        <v>6992</v>
      </c>
      <c r="K58" s="16">
        <v>7137</v>
      </c>
      <c r="L58" s="16">
        <v>7210</v>
      </c>
      <c r="M58" s="50">
        <v>7227</v>
      </c>
      <c r="N58" s="18">
        <f t="shared" si="1"/>
        <v>7022.833333333333</v>
      </c>
    </row>
    <row r="59" spans="1:14" ht="12" customHeight="1">
      <c r="A59" s="10" t="str">
        <f>'Pregnant Women Participating'!A59</f>
        <v>Chickasaw Nation, OK</v>
      </c>
      <c r="B59" s="18">
        <v>3779</v>
      </c>
      <c r="C59" s="16">
        <v>3725</v>
      </c>
      <c r="D59" s="16">
        <v>3678</v>
      </c>
      <c r="E59" s="16">
        <v>3705</v>
      </c>
      <c r="F59" s="16">
        <v>3702</v>
      </c>
      <c r="G59" s="16">
        <v>3644</v>
      </c>
      <c r="H59" s="16">
        <v>3739</v>
      </c>
      <c r="I59" s="16">
        <v>3862</v>
      </c>
      <c r="J59" s="16">
        <v>3833</v>
      </c>
      <c r="K59" s="16">
        <v>3839</v>
      </c>
      <c r="L59" s="16">
        <v>3977</v>
      </c>
      <c r="M59" s="50">
        <v>3954</v>
      </c>
      <c r="N59" s="18">
        <f t="shared" si="1"/>
        <v>3786.4166666666665</v>
      </c>
    </row>
    <row r="60" spans="1:14" ht="12" customHeight="1">
      <c r="A60" s="10" t="str">
        <f>'Pregnant Women Participating'!A60</f>
        <v>Choctaw Nation, OK</v>
      </c>
      <c r="B60" s="18">
        <v>4015</v>
      </c>
      <c r="C60" s="16">
        <v>4052</v>
      </c>
      <c r="D60" s="16">
        <v>3990</v>
      </c>
      <c r="E60" s="16">
        <v>4011</v>
      </c>
      <c r="F60" s="16">
        <v>4016</v>
      </c>
      <c r="G60" s="16">
        <v>3984</v>
      </c>
      <c r="H60" s="16">
        <v>4032</v>
      </c>
      <c r="I60" s="16">
        <v>3997</v>
      </c>
      <c r="J60" s="16">
        <v>4048</v>
      </c>
      <c r="K60" s="16">
        <v>3995</v>
      </c>
      <c r="L60" s="16">
        <v>4128</v>
      </c>
      <c r="M60" s="50">
        <v>4114</v>
      </c>
      <c r="N60" s="18">
        <f t="shared" si="1"/>
        <v>4031.8333333333335</v>
      </c>
    </row>
    <row r="61" spans="1:14" ht="12" customHeight="1">
      <c r="A61" s="10" t="str">
        <f>'Pregnant Women Participating'!A61</f>
        <v>Citizen Potawatomi Nation, OK</v>
      </c>
      <c r="B61" s="18">
        <v>1261</v>
      </c>
      <c r="C61" s="16">
        <v>1188</v>
      </c>
      <c r="D61" s="16">
        <v>1176</v>
      </c>
      <c r="E61" s="16">
        <v>1242</v>
      </c>
      <c r="F61" s="16">
        <v>1249</v>
      </c>
      <c r="G61" s="16">
        <v>1283</v>
      </c>
      <c r="H61" s="16">
        <v>1286</v>
      </c>
      <c r="I61" s="16">
        <v>1270</v>
      </c>
      <c r="J61" s="16">
        <v>1294</v>
      </c>
      <c r="K61" s="16">
        <v>1275</v>
      </c>
      <c r="L61" s="16">
        <v>1340</v>
      </c>
      <c r="M61" s="50">
        <v>1402</v>
      </c>
      <c r="N61" s="18">
        <f t="shared" si="1"/>
        <v>1272.1666666666667</v>
      </c>
    </row>
    <row r="62" spans="1:14" ht="12" customHeight="1">
      <c r="A62" s="10" t="str">
        <f>'Pregnant Women Participating'!A62</f>
        <v>Inter-Tribal Council, OK</v>
      </c>
      <c r="B62" s="18">
        <v>884</v>
      </c>
      <c r="C62" s="16">
        <v>872</v>
      </c>
      <c r="D62" s="16">
        <v>842</v>
      </c>
      <c r="E62" s="16">
        <v>842</v>
      </c>
      <c r="F62" s="16">
        <v>809</v>
      </c>
      <c r="G62" s="16">
        <v>811</v>
      </c>
      <c r="H62" s="16">
        <v>782</v>
      </c>
      <c r="I62" s="16">
        <v>765</v>
      </c>
      <c r="J62" s="16">
        <v>774</v>
      </c>
      <c r="K62" s="16">
        <v>780</v>
      </c>
      <c r="L62" s="16">
        <v>786</v>
      </c>
      <c r="M62" s="50">
        <v>776</v>
      </c>
      <c r="N62" s="18">
        <f t="shared" si="1"/>
        <v>810.25</v>
      </c>
    </row>
    <row r="63" spans="1:14" ht="12" customHeight="1">
      <c r="A63" s="10" t="str">
        <f>'Pregnant Women Participating'!A63</f>
        <v>Muscogee Creek Nation, OK</v>
      </c>
      <c r="B63" s="18">
        <v>2827</v>
      </c>
      <c r="C63" s="16">
        <v>2837</v>
      </c>
      <c r="D63" s="16">
        <v>2819</v>
      </c>
      <c r="E63" s="16">
        <v>2856</v>
      </c>
      <c r="F63" s="16">
        <v>2834</v>
      </c>
      <c r="G63" s="16">
        <v>2818</v>
      </c>
      <c r="H63" s="16">
        <v>2728</v>
      </c>
      <c r="I63" s="16">
        <v>2717</v>
      </c>
      <c r="J63" s="16">
        <v>2734</v>
      </c>
      <c r="K63" s="16">
        <v>2720</v>
      </c>
      <c r="L63" s="16">
        <v>2772</v>
      </c>
      <c r="M63" s="50">
        <v>2827</v>
      </c>
      <c r="N63" s="18">
        <f t="shared" si="1"/>
        <v>2790.75</v>
      </c>
    </row>
    <row r="64" spans="1:14" ht="12" customHeight="1">
      <c r="A64" s="10" t="str">
        <f>'Pregnant Women Participating'!A64</f>
        <v>Osage Tribal Council, OK</v>
      </c>
      <c r="B64" s="18">
        <v>2807</v>
      </c>
      <c r="C64" s="16">
        <v>2766</v>
      </c>
      <c r="D64" s="16">
        <v>2791</v>
      </c>
      <c r="E64" s="16">
        <v>2788</v>
      </c>
      <c r="F64" s="16">
        <v>2792</v>
      </c>
      <c r="G64" s="16">
        <v>2806</v>
      </c>
      <c r="H64" s="16">
        <v>2795</v>
      </c>
      <c r="I64" s="16">
        <v>2800</v>
      </c>
      <c r="J64" s="16">
        <v>2804</v>
      </c>
      <c r="K64" s="16">
        <v>2760</v>
      </c>
      <c r="L64" s="16">
        <v>2877</v>
      </c>
      <c r="M64" s="50">
        <v>2901</v>
      </c>
      <c r="N64" s="18">
        <f t="shared" si="1"/>
        <v>2807.25</v>
      </c>
    </row>
    <row r="65" spans="1:14" ht="12" customHeight="1">
      <c r="A65" s="10" t="str">
        <f>'Pregnant Women Participating'!A65</f>
        <v>Otoe-Missouria Tribe, OK</v>
      </c>
      <c r="B65" s="18">
        <v>502</v>
      </c>
      <c r="C65" s="16">
        <v>483</v>
      </c>
      <c r="D65" s="16">
        <v>437</v>
      </c>
      <c r="E65" s="16">
        <v>479</v>
      </c>
      <c r="F65" s="16">
        <v>474</v>
      </c>
      <c r="G65" s="16">
        <v>472</v>
      </c>
      <c r="H65" s="16">
        <v>472</v>
      </c>
      <c r="I65" s="16">
        <v>468</v>
      </c>
      <c r="J65" s="16">
        <v>469</v>
      </c>
      <c r="K65" s="16">
        <v>433</v>
      </c>
      <c r="L65" s="16">
        <v>490</v>
      </c>
      <c r="M65" s="50">
        <v>457</v>
      </c>
      <c r="N65" s="18">
        <f t="shared" si="1"/>
        <v>469.6666666666667</v>
      </c>
    </row>
    <row r="66" spans="1:14" ht="12" customHeight="1">
      <c r="A66" s="10" t="str">
        <f>'Pregnant Women Participating'!A66</f>
        <v>Wichita, Caddo &amp; Delaware (WCD), OK</v>
      </c>
      <c r="B66" s="18">
        <v>3955</v>
      </c>
      <c r="C66" s="16">
        <v>3910</v>
      </c>
      <c r="D66" s="16">
        <v>3893</v>
      </c>
      <c r="E66" s="16">
        <v>4019</v>
      </c>
      <c r="F66" s="16">
        <v>4010</v>
      </c>
      <c r="G66" s="16">
        <v>3994</v>
      </c>
      <c r="H66" s="16">
        <v>3965</v>
      </c>
      <c r="I66" s="16">
        <v>4029</v>
      </c>
      <c r="J66" s="16">
        <v>4101</v>
      </c>
      <c r="K66" s="16">
        <v>4014</v>
      </c>
      <c r="L66" s="16">
        <v>4049</v>
      </c>
      <c r="M66" s="50">
        <v>3910</v>
      </c>
      <c r="N66" s="18">
        <f t="shared" si="1"/>
        <v>3987.4166666666665</v>
      </c>
    </row>
    <row r="67" spans="1:14" s="23" customFormat="1" ht="24.75" customHeight="1">
      <c r="A67" s="19" t="str">
        <f>'Pregnant Women Participating'!A67</f>
        <v>Southwest Region</v>
      </c>
      <c r="B67" s="21">
        <v>1264221</v>
      </c>
      <c r="C67" s="20">
        <v>1250081</v>
      </c>
      <c r="D67" s="20">
        <v>1234078</v>
      </c>
      <c r="E67" s="20">
        <v>1230791</v>
      </c>
      <c r="F67" s="20">
        <v>1228108</v>
      </c>
      <c r="G67" s="20">
        <v>1226734</v>
      </c>
      <c r="H67" s="20">
        <v>1217609</v>
      </c>
      <c r="I67" s="20">
        <v>1216570</v>
      </c>
      <c r="J67" s="20">
        <v>1228235</v>
      </c>
      <c r="K67" s="20">
        <v>1215661</v>
      </c>
      <c r="L67" s="20">
        <v>1229252</v>
      </c>
      <c r="M67" s="49">
        <v>1223314</v>
      </c>
      <c r="N67" s="21">
        <f t="shared" si="1"/>
        <v>1230387.8333333333</v>
      </c>
    </row>
    <row r="68" spans="1:14" ht="12" customHeight="1">
      <c r="A68" s="10" t="str">
        <f>'Pregnant Women Participating'!A68</f>
        <v>Colorado</v>
      </c>
      <c r="B68" s="18">
        <v>90649</v>
      </c>
      <c r="C68" s="16">
        <v>88779</v>
      </c>
      <c r="D68" s="16">
        <v>87429</v>
      </c>
      <c r="E68" s="16">
        <v>86558</v>
      </c>
      <c r="F68" s="16">
        <v>86320</v>
      </c>
      <c r="G68" s="16">
        <v>86761</v>
      </c>
      <c r="H68" s="16">
        <v>86083</v>
      </c>
      <c r="I68" s="16">
        <v>85877</v>
      </c>
      <c r="J68" s="16">
        <v>85764</v>
      </c>
      <c r="K68" s="16">
        <v>84811</v>
      </c>
      <c r="L68" s="16">
        <v>86534</v>
      </c>
      <c r="M68" s="50">
        <v>86046</v>
      </c>
      <c r="N68" s="18">
        <f t="shared" si="1"/>
        <v>86800.91666666667</v>
      </c>
    </row>
    <row r="69" spans="1:14" ht="12" customHeight="1">
      <c r="A69" s="10" t="str">
        <f>'Pregnant Women Participating'!A69</f>
        <v>Iowa</v>
      </c>
      <c r="B69" s="18">
        <v>62817</v>
      </c>
      <c r="C69" s="16">
        <v>61986</v>
      </c>
      <c r="D69" s="16">
        <v>61606</v>
      </c>
      <c r="E69" s="16">
        <v>61318</v>
      </c>
      <c r="F69" s="16">
        <v>60665</v>
      </c>
      <c r="G69" s="16">
        <v>60829</v>
      </c>
      <c r="H69" s="16">
        <v>59794</v>
      </c>
      <c r="I69" s="16">
        <v>60289</v>
      </c>
      <c r="J69" s="16">
        <v>60722</v>
      </c>
      <c r="K69" s="16">
        <v>60314</v>
      </c>
      <c r="L69" s="16">
        <v>61306</v>
      </c>
      <c r="M69" s="50">
        <v>62315</v>
      </c>
      <c r="N69" s="18">
        <f t="shared" si="1"/>
        <v>61163.416666666664</v>
      </c>
    </row>
    <row r="70" spans="1:14" ht="12" customHeight="1">
      <c r="A70" s="10" t="str">
        <f>'Pregnant Women Participating'!A70</f>
        <v>Kansas</v>
      </c>
      <c r="B70" s="18">
        <v>61371</v>
      </c>
      <c r="C70" s="16">
        <v>59987</v>
      </c>
      <c r="D70" s="16">
        <v>59864</v>
      </c>
      <c r="E70" s="16">
        <v>59570</v>
      </c>
      <c r="F70" s="16">
        <v>59238</v>
      </c>
      <c r="G70" s="16">
        <v>58232</v>
      </c>
      <c r="H70" s="16">
        <v>58354</v>
      </c>
      <c r="I70" s="16">
        <v>58234</v>
      </c>
      <c r="J70" s="16">
        <v>58541</v>
      </c>
      <c r="K70" s="16">
        <v>57278</v>
      </c>
      <c r="L70" s="16">
        <v>58682</v>
      </c>
      <c r="M70" s="50">
        <v>58106</v>
      </c>
      <c r="N70" s="18">
        <f t="shared" si="1"/>
        <v>58954.75</v>
      </c>
    </row>
    <row r="71" spans="1:14" ht="12" customHeight="1">
      <c r="A71" s="10" t="str">
        <f>'Pregnant Women Participating'!A71</f>
        <v>Missouri</v>
      </c>
      <c r="B71" s="18">
        <v>132161</v>
      </c>
      <c r="C71" s="16">
        <v>130636</v>
      </c>
      <c r="D71" s="16">
        <v>129895</v>
      </c>
      <c r="E71" s="16">
        <v>129108</v>
      </c>
      <c r="F71" s="16">
        <v>128161</v>
      </c>
      <c r="G71" s="16">
        <v>127949</v>
      </c>
      <c r="H71" s="16">
        <v>126818</v>
      </c>
      <c r="I71" s="16">
        <v>125434</v>
      </c>
      <c r="J71" s="16">
        <v>125567</v>
      </c>
      <c r="K71" s="16">
        <v>123933</v>
      </c>
      <c r="L71" s="16">
        <v>125862</v>
      </c>
      <c r="M71" s="50">
        <v>125088</v>
      </c>
      <c r="N71" s="18">
        <f t="shared" si="1"/>
        <v>127551</v>
      </c>
    </row>
    <row r="72" spans="1:14" ht="12" customHeight="1">
      <c r="A72" s="10" t="str">
        <f>'Pregnant Women Participating'!A72</f>
        <v>Montana</v>
      </c>
      <c r="B72" s="18">
        <v>18218</v>
      </c>
      <c r="C72" s="16">
        <v>18387</v>
      </c>
      <c r="D72" s="16">
        <v>18559</v>
      </c>
      <c r="E72" s="16">
        <v>18641</v>
      </c>
      <c r="F72" s="16">
        <v>18478</v>
      </c>
      <c r="G72" s="16">
        <v>18464</v>
      </c>
      <c r="H72" s="16">
        <v>18078</v>
      </c>
      <c r="I72" s="16">
        <v>18034</v>
      </c>
      <c r="J72" s="16">
        <v>18144</v>
      </c>
      <c r="K72" s="16">
        <v>17911</v>
      </c>
      <c r="L72" s="16">
        <v>18223</v>
      </c>
      <c r="M72" s="50">
        <v>18409</v>
      </c>
      <c r="N72" s="18">
        <f t="shared" si="1"/>
        <v>18295.5</v>
      </c>
    </row>
    <row r="73" spans="1:14" ht="12" customHeight="1">
      <c r="A73" s="10" t="str">
        <f>'Pregnant Women Participating'!A73</f>
        <v>Nebraska</v>
      </c>
      <c r="B73" s="18">
        <v>36699</v>
      </c>
      <c r="C73" s="16">
        <v>37341</v>
      </c>
      <c r="D73" s="16">
        <v>37822</v>
      </c>
      <c r="E73" s="16">
        <v>38059</v>
      </c>
      <c r="F73" s="16">
        <v>37589</v>
      </c>
      <c r="G73" s="16">
        <v>37609</v>
      </c>
      <c r="H73" s="16">
        <v>37143</v>
      </c>
      <c r="I73" s="16">
        <v>37148</v>
      </c>
      <c r="J73" s="16">
        <v>37488</v>
      </c>
      <c r="K73" s="16">
        <v>37250</v>
      </c>
      <c r="L73" s="16">
        <v>37758</v>
      </c>
      <c r="M73" s="50">
        <v>37857</v>
      </c>
      <c r="N73" s="18">
        <f t="shared" si="1"/>
        <v>37480.25</v>
      </c>
    </row>
    <row r="74" spans="1:14" ht="12" customHeight="1">
      <c r="A74" s="10" t="str">
        <f>'Pregnant Women Participating'!A74</f>
        <v>North Dakota</v>
      </c>
      <c r="B74" s="18">
        <v>11585</v>
      </c>
      <c r="C74" s="16">
        <v>11492</v>
      </c>
      <c r="D74" s="16">
        <v>11937</v>
      </c>
      <c r="E74" s="16">
        <v>12158</v>
      </c>
      <c r="F74" s="16">
        <v>12056</v>
      </c>
      <c r="G74" s="16">
        <v>12073</v>
      </c>
      <c r="H74" s="16">
        <v>12033</v>
      </c>
      <c r="I74" s="16">
        <v>12093</v>
      </c>
      <c r="J74" s="16">
        <v>12158</v>
      </c>
      <c r="K74" s="16">
        <v>11973</v>
      </c>
      <c r="L74" s="16">
        <v>12291</v>
      </c>
      <c r="M74" s="50">
        <v>12239</v>
      </c>
      <c r="N74" s="18">
        <f t="shared" si="1"/>
        <v>12007.333333333334</v>
      </c>
    </row>
    <row r="75" spans="1:14" ht="12" customHeight="1">
      <c r="A75" s="10" t="str">
        <f>'Pregnant Women Participating'!A75</f>
        <v>South Dakota</v>
      </c>
      <c r="B75" s="18">
        <v>17418</v>
      </c>
      <c r="C75" s="16">
        <v>17073</v>
      </c>
      <c r="D75" s="16">
        <v>17022</v>
      </c>
      <c r="E75" s="16">
        <v>17378</v>
      </c>
      <c r="F75" s="16">
        <v>17059</v>
      </c>
      <c r="G75" s="16">
        <v>17139</v>
      </c>
      <c r="H75" s="16">
        <v>17125</v>
      </c>
      <c r="I75" s="16">
        <v>17081</v>
      </c>
      <c r="J75" s="16">
        <v>17071</v>
      </c>
      <c r="K75" s="16">
        <v>16822</v>
      </c>
      <c r="L75" s="16">
        <v>17275</v>
      </c>
      <c r="M75" s="50">
        <v>17235</v>
      </c>
      <c r="N75" s="18">
        <f t="shared" si="1"/>
        <v>17141.5</v>
      </c>
    </row>
    <row r="76" spans="1:14" ht="12" customHeight="1">
      <c r="A76" s="10" t="str">
        <f>'Pregnant Women Participating'!A76</f>
        <v>Utah</v>
      </c>
      <c r="B76" s="18">
        <v>58045</v>
      </c>
      <c r="C76" s="16">
        <v>57364</v>
      </c>
      <c r="D76" s="16">
        <v>56349</v>
      </c>
      <c r="E76" s="16">
        <v>56178</v>
      </c>
      <c r="F76" s="16">
        <v>56664</v>
      </c>
      <c r="G76" s="16">
        <v>56843</v>
      </c>
      <c r="H76" s="16">
        <v>56614</v>
      </c>
      <c r="I76" s="16">
        <v>56286</v>
      </c>
      <c r="J76" s="16">
        <v>56411</v>
      </c>
      <c r="K76" s="16">
        <v>55585</v>
      </c>
      <c r="L76" s="16">
        <v>56343</v>
      </c>
      <c r="M76" s="50">
        <v>56329</v>
      </c>
      <c r="N76" s="18">
        <f t="shared" si="1"/>
        <v>56584.25</v>
      </c>
    </row>
    <row r="77" spans="1:14" ht="12" customHeight="1">
      <c r="A77" s="10" t="str">
        <f>'Pregnant Women Participating'!A77</f>
        <v>Wyoming</v>
      </c>
      <c r="B77" s="18">
        <v>10316</v>
      </c>
      <c r="C77" s="16">
        <v>10220</v>
      </c>
      <c r="D77" s="16">
        <v>10216</v>
      </c>
      <c r="E77" s="16">
        <v>10233</v>
      </c>
      <c r="F77" s="16">
        <v>10201</v>
      </c>
      <c r="G77" s="16">
        <v>10275</v>
      </c>
      <c r="H77" s="16">
        <v>10238</v>
      </c>
      <c r="I77" s="16">
        <v>10195</v>
      </c>
      <c r="J77" s="16">
        <v>10214</v>
      </c>
      <c r="K77" s="16">
        <v>10003</v>
      </c>
      <c r="L77" s="16">
        <v>10056</v>
      </c>
      <c r="M77" s="50">
        <v>10082</v>
      </c>
      <c r="N77" s="18">
        <f t="shared" si="1"/>
        <v>10187.416666666666</v>
      </c>
    </row>
    <row r="78" spans="1:14" ht="12" customHeight="1">
      <c r="A78" s="10" t="str">
        <f>'Pregnant Women Participating'!A78</f>
        <v>Ute Mountain Ute Tribe, CO</v>
      </c>
      <c r="B78" s="18">
        <v>212</v>
      </c>
      <c r="C78" s="16">
        <v>215</v>
      </c>
      <c r="D78" s="16">
        <v>185</v>
      </c>
      <c r="E78" s="16">
        <v>200</v>
      </c>
      <c r="F78" s="16">
        <v>202</v>
      </c>
      <c r="G78" s="16">
        <v>198</v>
      </c>
      <c r="H78" s="16">
        <v>196</v>
      </c>
      <c r="I78" s="16">
        <v>189</v>
      </c>
      <c r="J78" s="16">
        <v>210</v>
      </c>
      <c r="K78" s="16">
        <v>211</v>
      </c>
      <c r="L78" s="16">
        <v>185</v>
      </c>
      <c r="M78" s="50">
        <v>178</v>
      </c>
      <c r="N78" s="18">
        <f t="shared" si="1"/>
        <v>198.41666666666666</v>
      </c>
    </row>
    <row r="79" spans="1:14" ht="12" customHeight="1">
      <c r="A79" s="10" t="str">
        <f>'Pregnant Women Participating'!A79</f>
        <v>Omaha Sioux, NE</v>
      </c>
      <c r="B79" s="18">
        <v>246</v>
      </c>
      <c r="C79" s="16">
        <v>231</v>
      </c>
      <c r="D79" s="16">
        <v>226</v>
      </c>
      <c r="E79" s="16">
        <v>246</v>
      </c>
      <c r="F79" s="16">
        <v>225</v>
      </c>
      <c r="G79" s="16">
        <v>231</v>
      </c>
      <c r="H79" s="16">
        <v>224</v>
      </c>
      <c r="I79" s="16">
        <v>255</v>
      </c>
      <c r="J79" s="16">
        <v>262</v>
      </c>
      <c r="K79" s="16">
        <v>271</v>
      </c>
      <c r="L79" s="16">
        <v>301</v>
      </c>
      <c r="M79" s="50">
        <v>272</v>
      </c>
      <c r="N79" s="18">
        <f t="shared" si="1"/>
        <v>249.16666666666666</v>
      </c>
    </row>
    <row r="80" spans="1:14" ht="12" customHeight="1">
      <c r="A80" s="10" t="str">
        <f>'Pregnant Women Participating'!A80</f>
        <v>Santee Sioux, NE</v>
      </c>
      <c r="B80" s="18">
        <v>120</v>
      </c>
      <c r="C80" s="16">
        <v>132</v>
      </c>
      <c r="D80" s="16">
        <v>132</v>
      </c>
      <c r="E80" s="16">
        <v>134</v>
      </c>
      <c r="F80" s="16">
        <v>128</v>
      </c>
      <c r="G80" s="16">
        <v>128</v>
      </c>
      <c r="H80" s="16">
        <v>135</v>
      </c>
      <c r="I80" s="16">
        <v>135</v>
      </c>
      <c r="J80" s="16">
        <v>133</v>
      </c>
      <c r="K80" s="16">
        <v>136</v>
      </c>
      <c r="L80" s="16">
        <v>136</v>
      </c>
      <c r="M80" s="50">
        <v>132</v>
      </c>
      <c r="N80" s="18">
        <f t="shared" si="1"/>
        <v>131.75</v>
      </c>
    </row>
    <row r="81" spans="1:14" ht="12" customHeight="1">
      <c r="A81" s="10" t="str">
        <f>'Pregnant Women Participating'!A81</f>
        <v>Winnebago Tribe, NE</v>
      </c>
      <c r="B81" s="18">
        <v>292</v>
      </c>
      <c r="C81" s="16">
        <v>261</v>
      </c>
      <c r="D81" s="16">
        <v>249</v>
      </c>
      <c r="E81" s="16">
        <v>272</v>
      </c>
      <c r="F81" s="16">
        <v>227</v>
      </c>
      <c r="G81" s="16">
        <v>265</v>
      </c>
      <c r="H81" s="16">
        <v>244</v>
      </c>
      <c r="I81" s="16">
        <v>259</v>
      </c>
      <c r="J81" s="16">
        <v>257</v>
      </c>
      <c r="K81" s="16">
        <v>283</v>
      </c>
      <c r="L81" s="16">
        <v>298</v>
      </c>
      <c r="M81" s="50">
        <v>253</v>
      </c>
      <c r="N81" s="18">
        <f t="shared" si="1"/>
        <v>263.3333333333333</v>
      </c>
    </row>
    <row r="82" spans="1:14" ht="12" customHeight="1">
      <c r="A82" s="10" t="str">
        <f>'Pregnant Women Participating'!A82</f>
        <v>Standing Rock Sioux Tribe, ND</v>
      </c>
      <c r="B82" s="18">
        <v>680</v>
      </c>
      <c r="C82" s="16">
        <v>675</v>
      </c>
      <c r="D82" s="16">
        <v>654</v>
      </c>
      <c r="E82" s="16">
        <v>661</v>
      </c>
      <c r="F82" s="16">
        <v>624</v>
      </c>
      <c r="G82" s="16">
        <v>632</v>
      </c>
      <c r="H82" s="16">
        <v>636</v>
      </c>
      <c r="I82" s="16">
        <v>622</v>
      </c>
      <c r="J82" s="16">
        <v>615</v>
      </c>
      <c r="K82" s="16">
        <v>638</v>
      </c>
      <c r="L82" s="16">
        <v>651</v>
      </c>
      <c r="M82" s="50">
        <v>645</v>
      </c>
      <c r="N82" s="18">
        <f t="shared" si="1"/>
        <v>644.4166666666666</v>
      </c>
    </row>
    <row r="83" spans="1:14" ht="12" customHeight="1">
      <c r="A83" s="10" t="str">
        <f>'Pregnant Women Participating'!A83</f>
        <v>Three Affiliated Tribes, ND</v>
      </c>
      <c r="B83" s="18">
        <v>230</v>
      </c>
      <c r="C83" s="16">
        <v>215</v>
      </c>
      <c r="D83" s="16">
        <v>220</v>
      </c>
      <c r="E83" s="16">
        <v>209</v>
      </c>
      <c r="F83" s="16">
        <v>201</v>
      </c>
      <c r="G83" s="16">
        <v>203</v>
      </c>
      <c r="H83" s="16">
        <v>214</v>
      </c>
      <c r="I83" s="16">
        <v>224</v>
      </c>
      <c r="J83" s="16">
        <v>256</v>
      </c>
      <c r="K83" s="16">
        <v>265</v>
      </c>
      <c r="L83" s="16">
        <v>265</v>
      </c>
      <c r="M83" s="50">
        <v>287</v>
      </c>
      <c r="N83" s="18">
        <f t="shared" si="1"/>
        <v>232.41666666666666</v>
      </c>
    </row>
    <row r="84" spans="1:14" ht="12" customHeight="1">
      <c r="A84" s="10" t="str">
        <f>'Pregnant Women Participating'!A84</f>
        <v>Cheyenne River Sioux, SD</v>
      </c>
      <c r="B84" s="18">
        <v>737</v>
      </c>
      <c r="C84" s="16">
        <v>736</v>
      </c>
      <c r="D84" s="16">
        <v>727</v>
      </c>
      <c r="E84" s="16">
        <v>768</v>
      </c>
      <c r="F84" s="16">
        <v>773</v>
      </c>
      <c r="G84" s="16">
        <v>796</v>
      </c>
      <c r="H84" s="16">
        <v>785</v>
      </c>
      <c r="I84" s="16">
        <v>803</v>
      </c>
      <c r="J84" s="16">
        <v>817</v>
      </c>
      <c r="K84" s="16">
        <v>810</v>
      </c>
      <c r="L84" s="16">
        <v>827</v>
      </c>
      <c r="M84" s="50">
        <v>740</v>
      </c>
      <c r="N84" s="18">
        <f t="shared" si="1"/>
        <v>776.5833333333334</v>
      </c>
    </row>
    <row r="85" spans="1:14" ht="12" customHeight="1">
      <c r="A85" s="10" t="str">
        <f>'Pregnant Women Participating'!A85</f>
        <v>Rosebud Sioux, SD</v>
      </c>
      <c r="B85" s="18">
        <v>1277</v>
      </c>
      <c r="C85" s="16">
        <v>1257</v>
      </c>
      <c r="D85" s="16">
        <v>1244</v>
      </c>
      <c r="E85" s="16">
        <v>1252</v>
      </c>
      <c r="F85" s="16">
        <v>1217</v>
      </c>
      <c r="G85" s="16">
        <v>1164</v>
      </c>
      <c r="H85" s="16">
        <v>1194</v>
      </c>
      <c r="I85" s="16">
        <v>1178</v>
      </c>
      <c r="J85" s="16">
        <v>1152</v>
      </c>
      <c r="K85" s="16">
        <v>1146</v>
      </c>
      <c r="L85" s="16">
        <v>1174</v>
      </c>
      <c r="M85" s="50">
        <v>1168</v>
      </c>
      <c r="N85" s="18">
        <f t="shared" si="1"/>
        <v>1201.9166666666667</v>
      </c>
    </row>
    <row r="86" spans="1:14" ht="12" customHeight="1">
      <c r="A86" s="10" t="str">
        <f>'Pregnant Women Participating'!A86</f>
        <v>Northern Arapahoe, WY</v>
      </c>
      <c r="B86" s="18">
        <v>440</v>
      </c>
      <c r="C86" s="16">
        <v>437</v>
      </c>
      <c r="D86" s="16">
        <v>432</v>
      </c>
      <c r="E86" s="16">
        <v>434</v>
      </c>
      <c r="F86" s="16">
        <v>433</v>
      </c>
      <c r="G86" s="16">
        <v>420</v>
      </c>
      <c r="H86" s="16">
        <v>432</v>
      </c>
      <c r="I86" s="16">
        <v>439</v>
      </c>
      <c r="J86" s="16">
        <v>425</v>
      </c>
      <c r="K86" s="16">
        <v>400</v>
      </c>
      <c r="L86" s="16">
        <v>404</v>
      </c>
      <c r="M86" s="50">
        <v>404</v>
      </c>
      <c r="N86" s="18">
        <f t="shared" si="1"/>
        <v>425</v>
      </c>
    </row>
    <row r="87" spans="1:14" ht="12" customHeight="1">
      <c r="A87" s="10" t="str">
        <f>'Pregnant Women Participating'!A87</f>
        <v>Shoshone Tribe, WY</v>
      </c>
      <c r="B87" s="18">
        <v>175</v>
      </c>
      <c r="C87" s="16">
        <v>194</v>
      </c>
      <c r="D87" s="16">
        <v>159</v>
      </c>
      <c r="E87" s="16">
        <v>168</v>
      </c>
      <c r="F87" s="16">
        <v>158</v>
      </c>
      <c r="G87" s="16">
        <v>163</v>
      </c>
      <c r="H87" s="16">
        <v>167</v>
      </c>
      <c r="I87" s="16">
        <v>167</v>
      </c>
      <c r="J87" s="16">
        <v>187</v>
      </c>
      <c r="K87" s="16">
        <v>163</v>
      </c>
      <c r="L87" s="16">
        <v>162</v>
      </c>
      <c r="M87" s="50">
        <v>182</v>
      </c>
      <c r="N87" s="18">
        <f t="shared" si="1"/>
        <v>170.41666666666666</v>
      </c>
    </row>
    <row r="88" spans="1:14" s="23" customFormat="1" ht="24.75" customHeight="1">
      <c r="A88" s="19" t="str">
        <f>'Pregnant Women Participating'!A88</f>
        <v>Mountain Plains</v>
      </c>
      <c r="B88" s="21">
        <v>503688</v>
      </c>
      <c r="C88" s="20">
        <v>497618</v>
      </c>
      <c r="D88" s="20">
        <v>494927</v>
      </c>
      <c r="E88" s="20">
        <v>493545</v>
      </c>
      <c r="F88" s="20">
        <v>490619</v>
      </c>
      <c r="G88" s="20">
        <v>490374</v>
      </c>
      <c r="H88" s="20">
        <v>486507</v>
      </c>
      <c r="I88" s="20">
        <v>484942</v>
      </c>
      <c r="J88" s="20">
        <v>486394</v>
      </c>
      <c r="K88" s="20">
        <v>480203</v>
      </c>
      <c r="L88" s="20">
        <v>488733</v>
      </c>
      <c r="M88" s="49">
        <v>487967</v>
      </c>
      <c r="N88" s="21">
        <f t="shared" si="1"/>
        <v>490459.75</v>
      </c>
    </row>
    <row r="89" spans="1:14" ht="12" customHeight="1">
      <c r="A89" s="11" t="str">
        <f>'Pregnant Women Participating'!A89</f>
        <v>Alaska</v>
      </c>
      <c r="B89" s="18">
        <v>19320</v>
      </c>
      <c r="C89" s="16">
        <v>19211</v>
      </c>
      <c r="D89" s="16">
        <v>18860</v>
      </c>
      <c r="E89" s="16">
        <v>18922</v>
      </c>
      <c r="F89" s="16">
        <v>18913</v>
      </c>
      <c r="G89" s="16">
        <v>19153</v>
      </c>
      <c r="H89" s="16">
        <v>19130</v>
      </c>
      <c r="I89" s="16">
        <v>19216</v>
      </c>
      <c r="J89" s="16">
        <v>19443</v>
      </c>
      <c r="K89" s="16">
        <v>19104</v>
      </c>
      <c r="L89" s="16">
        <v>19164</v>
      </c>
      <c r="M89" s="50">
        <v>19015</v>
      </c>
      <c r="N89" s="18">
        <f t="shared" si="1"/>
        <v>19120.916666666668</v>
      </c>
    </row>
    <row r="90" spans="1:14" ht="12" customHeight="1">
      <c r="A90" s="11" t="str">
        <f>'Pregnant Women Participating'!A90</f>
        <v>American Samoa</v>
      </c>
      <c r="B90" s="18">
        <v>6074</v>
      </c>
      <c r="C90" s="16">
        <v>6066</v>
      </c>
      <c r="D90" s="16">
        <v>6010</v>
      </c>
      <c r="E90" s="16">
        <v>6021</v>
      </c>
      <c r="F90" s="16">
        <v>6042</v>
      </c>
      <c r="G90" s="16">
        <v>6082</v>
      </c>
      <c r="H90" s="16">
        <v>5945</v>
      </c>
      <c r="I90" s="16">
        <v>5982</v>
      </c>
      <c r="J90" s="16">
        <v>5929</v>
      </c>
      <c r="K90" s="16">
        <v>5890</v>
      </c>
      <c r="L90" s="16">
        <v>5953</v>
      </c>
      <c r="M90" s="50">
        <v>5928</v>
      </c>
      <c r="N90" s="18">
        <f t="shared" si="1"/>
        <v>5993.5</v>
      </c>
    </row>
    <row r="91" spans="1:14" ht="12" customHeight="1">
      <c r="A91" s="11" t="str">
        <f>'Pregnant Women Participating'!A91</f>
        <v>Arizona</v>
      </c>
      <c r="B91" s="18">
        <v>154168</v>
      </c>
      <c r="C91" s="16">
        <v>149820</v>
      </c>
      <c r="D91" s="16">
        <v>147385</v>
      </c>
      <c r="E91" s="16">
        <v>145917</v>
      </c>
      <c r="F91" s="16">
        <v>143616</v>
      </c>
      <c r="G91" s="16">
        <v>143754</v>
      </c>
      <c r="H91" s="16">
        <v>142447</v>
      </c>
      <c r="I91" s="16">
        <v>143494</v>
      </c>
      <c r="J91" s="16">
        <v>144485</v>
      </c>
      <c r="K91" s="16">
        <v>143230</v>
      </c>
      <c r="L91" s="16">
        <v>145984</v>
      </c>
      <c r="M91" s="50">
        <v>145036</v>
      </c>
      <c r="N91" s="18">
        <f t="shared" si="1"/>
        <v>145778</v>
      </c>
    </row>
    <row r="92" spans="1:14" ht="12" customHeight="1">
      <c r="A92" s="11" t="str">
        <f>'Pregnant Women Participating'!A92</f>
        <v>California</v>
      </c>
      <c r="B92" s="18">
        <v>1228801</v>
      </c>
      <c r="C92" s="16">
        <v>1191118</v>
      </c>
      <c r="D92" s="16">
        <v>1190700</v>
      </c>
      <c r="E92" s="16">
        <v>1195484</v>
      </c>
      <c r="F92" s="16">
        <v>1174784</v>
      </c>
      <c r="G92" s="16">
        <v>1181335</v>
      </c>
      <c r="H92" s="16">
        <v>1163636</v>
      </c>
      <c r="I92" s="16">
        <v>1160517</v>
      </c>
      <c r="J92" s="16">
        <v>1162020</v>
      </c>
      <c r="K92" s="16">
        <v>1140239</v>
      </c>
      <c r="L92" s="16">
        <v>1164758</v>
      </c>
      <c r="M92" s="50">
        <v>1145107</v>
      </c>
      <c r="N92" s="18">
        <f t="shared" si="1"/>
        <v>1174874.9166666667</v>
      </c>
    </row>
    <row r="93" spans="1:14" ht="12" customHeight="1">
      <c r="A93" s="11" t="str">
        <f>'Pregnant Women Participating'!A93</f>
        <v>Guam</v>
      </c>
      <c r="B93" s="18">
        <v>7400</v>
      </c>
      <c r="C93" s="16">
        <v>7142</v>
      </c>
      <c r="D93" s="16">
        <v>7101</v>
      </c>
      <c r="E93" s="16">
        <v>7059</v>
      </c>
      <c r="F93" s="16">
        <v>7151</v>
      </c>
      <c r="G93" s="16">
        <v>7298</v>
      </c>
      <c r="H93" s="16">
        <v>7415</v>
      </c>
      <c r="I93" s="16">
        <v>7253</v>
      </c>
      <c r="J93" s="16">
        <v>7278</v>
      </c>
      <c r="K93" s="16">
        <v>7077</v>
      </c>
      <c r="L93" s="16">
        <v>7229</v>
      </c>
      <c r="M93" s="50">
        <v>7217</v>
      </c>
      <c r="N93" s="18">
        <f t="shared" si="1"/>
        <v>7218.333333333333</v>
      </c>
    </row>
    <row r="94" spans="1:14" ht="12" customHeight="1">
      <c r="A94" s="11" t="str">
        <f>'Pregnant Women Participating'!A94</f>
        <v>Hawaii</v>
      </c>
      <c r="B94" s="18">
        <v>30344</v>
      </c>
      <c r="C94" s="16">
        <v>30556</v>
      </c>
      <c r="D94" s="16">
        <v>30505</v>
      </c>
      <c r="E94" s="16">
        <v>30546</v>
      </c>
      <c r="F94" s="16">
        <v>30343</v>
      </c>
      <c r="G94" s="16">
        <v>30381</v>
      </c>
      <c r="H94" s="16">
        <v>30089</v>
      </c>
      <c r="I94" s="16">
        <v>29799</v>
      </c>
      <c r="J94" s="16">
        <v>29752</v>
      </c>
      <c r="K94" s="16">
        <v>29339</v>
      </c>
      <c r="L94" s="16">
        <v>30045</v>
      </c>
      <c r="M94" s="50">
        <v>29708</v>
      </c>
      <c r="N94" s="18">
        <f t="shared" si="1"/>
        <v>30117.25</v>
      </c>
    </row>
    <row r="95" spans="1:14" ht="12" customHeight="1">
      <c r="A95" s="11" t="str">
        <f>'Pregnant Women Participating'!A95</f>
        <v>Idaho</v>
      </c>
      <c r="B95" s="18">
        <v>40215</v>
      </c>
      <c r="C95" s="16">
        <v>39935</v>
      </c>
      <c r="D95" s="16">
        <v>39825</v>
      </c>
      <c r="E95" s="16">
        <v>39415</v>
      </c>
      <c r="F95" s="16">
        <v>39132</v>
      </c>
      <c r="G95" s="16">
        <v>39343</v>
      </c>
      <c r="H95" s="16">
        <v>39021</v>
      </c>
      <c r="I95" s="16">
        <v>38605</v>
      </c>
      <c r="J95" s="16">
        <v>38538</v>
      </c>
      <c r="K95" s="16">
        <v>38019</v>
      </c>
      <c r="L95" s="16">
        <v>38126</v>
      </c>
      <c r="M95" s="50">
        <v>37945</v>
      </c>
      <c r="N95" s="18">
        <f t="shared" si="1"/>
        <v>39009.916666666664</v>
      </c>
    </row>
    <row r="96" spans="1:14" ht="12" customHeight="1">
      <c r="A96" s="11" t="str">
        <f>'Pregnant Women Participating'!A96</f>
        <v>Nevada</v>
      </c>
      <c r="B96" s="18">
        <v>71983</v>
      </c>
      <c r="C96" s="16">
        <v>70551</v>
      </c>
      <c r="D96" s="16">
        <v>69677</v>
      </c>
      <c r="E96" s="16">
        <v>69655</v>
      </c>
      <c r="F96" s="16">
        <v>68939</v>
      </c>
      <c r="G96" s="16">
        <v>69200</v>
      </c>
      <c r="H96" s="16">
        <v>68579</v>
      </c>
      <c r="I96" s="16">
        <v>68117</v>
      </c>
      <c r="J96" s="16">
        <v>68119</v>
      </c>
      <c r="K96" s="16">
        <v>67878</v>
      </c>
      <c r="L96" s="16">
        <v>68097</v>
      </c>
      <c r="M96" s="50">
        <v>68147</v>
      </c>
      <c r="N96" s="18">
        <f t="shared" si="1"/>
        <v>69078.5</v>
      </c>
    </row>
    <row r="97" spans="1:14" ht="12" customHeight="1">
      <c r="A97" s="11" t="str">
        <f>'Pregnant Women Participating'!A97</f>
        <v>Oregon</v>
      </c>
      <c r="B97" s="18">
        <v>96278</v>
      </c>
      <c r="C97" s="16">
        <v>94783</v>
      </c>
      <c r="D97" s="16">
        <v>93485</v>
      </c>
      <c r="E97" s="16">
        <v>91630</v>
      </c>
      <c r="F97" s="16">
        <v>90464</v>
      </c>
      <c r="G97" s="16">
        <v>91333</v>
      </c>
      <c r="H97" s="16">
        <v>91587</v>
      </c>
      <c r="I97" s="16">
        <v>92154</v>
      </c>
      <c r="J97" s="16">
        <v>93103</v>
      </c>
      <c r="K97" s="16">
        <v>92705</v>
      </c>
      <c r="L97" s="16">
        <v>93659</v>
      </c>
      <c r="M97" s="50">
        <v>92322</v>
      </c>
      <c r="N97" s="18">
        <f t="shared" si="1"/>
        <v>92791.91666666667</v>
      </c>
    </row>
    <row r="98" spans="1:14" ht="12" customHeight="1">
      <c r="A98" s="11" t="str">
        <f>'Pregnant Women Participating'!A98</f>
        <v>Washington</v>
      </c>
      <c r="B98" s="18">
        <v>174838</v>
      </c>
      <c r="C98" s="16">
        <v>170214</v>
      </c>
      <c r="D98" s="16">
        <v>170231</v>
      </c>
      <c r="E98" s="16">
        <v>170225</v>
      </c>
      <c r="F98" s="16">
        <v>168323</v>
      </c>
      <c r="G98" s="16">
        <v>170830</v>
      </c>
      <c r="H98" s="16">
        <v>168599</v>
      </c>
      <c r="I98" s="16">
        <v>167354</v>
      </c>
      <c r="J98" s="16">
        <v>168203</v>
      </c>
      <c r="K98" s="16">
        <v>164902</v>
      </c>
      <c r="L98" s="16">
        <v>166689</v>
      </c>
      <c r="M98" s="50">
        <v>166122</v>
      </c>
      <c r="N98" s="18">
        <f t="shared" si="1"/>
        <v>168877.5</v>
      </c>
    </row>
    <row r="99" spans="1:14" ht="12" customHeight="1">
      <c r="A99" s="11" t="str">
        <f>'Pregnant Women Participating'!A99</f>
        <v>Northern Marianas</v>
      </c>
      <c r="B99" s="18">
        <v>3296</v>
      </c>
      <c r="C99" s="16">
        <v>3120</v>
      </c>
      <c r="D99" s="16">
        <v>3136</v>
      </c>
      <c r="E99" s="16">
        <v>3205</v>
      </c>
      <c r="F99" s="16">
        <v>3203</v>
      </c>
      <c r="G99" s="16">
        <v>3256</v>
      </c>
      <c r="H99" s="16">
        <v>3272</v>
      </c>
      <c r="I99" s="16">
        <v>3348</v>
      </c>
      <c r="J99" s="16">
        <v>3277</v>
      </c>
      <c r="K99" s="16">
        <v>3189</v>
      </c>
      <c r="L99" s="16">
        <v>3252</v>
      </c>
      <c r="M99" s="50">
        <v>3256</v>
      </c>
      <c r="N99" s="18">
        <f t="shared" si="1"/>
        <v>3234.1666666666665</v>
      </c>
    </row>
    <row r="100" spans="1:14" ht="12" customHeight="1">
      <c r="A100" s="11" t="str">
        <f>'Pregnant Women Participating'!A100</f>
        <v>Inter-Tribal Council, AZ</v>
      </c>
      <c r="B100" s="18">
        <v>9388</v>
      </c>
      <c r="C100" s="16">
        <v>9107</v>
      </c>
      <c r="D100" s="16">
        <v>9188</v>
      </c>
      <c r="E100" s="16">
        <v>9366</v>
      </c>
      <c r="F100" s="16">
        <v>9055</v>
      </c>
      <c r="G100" s="16">
        <v>9205</v>
      </c>
      <c r="H100" s="16">
        <v>9224</v>
      </c>
      <c r="I100" s="16">
        <v>9413</v>
      </c>
      <c r="J100" s="16">
        <v>9788</v>
      </c>
      <c r="K100" s="16">
        <v>9649</v>
      </c>
      <c r="L100" s="16">
        <v>9819</v>
      </c>
      <c r="M100" s="50">
        <v>9499</v>
      </c>
      <c r="N100" s="18">
        <f t="shared" si="1"/>
        <v>9391.75</v>
      </c>
    </row>
    <row r="101" spans="1:14" ht="12" customHeight="1">
      <c r="A101" s="11" t="str">
        <f>'Pregnant Women Participating'!A101</f>
        <v>Navajo Nation, AZ</v>
      </c>
      <c r="B101" s="18">
        <v>9383</v>
      </c>
      <c r="C101" s="16">
        <v>9304</v>
      </c>
      <c r="D101" s="16">
        <v>9080</v>
      </c>
      <c r="E101" s="16">
        <v>9152</v>
      </c>
      <c r="F101" s="16">
        <v>8758</v>
      </c>
      <c r="G101" s="16">
        <v>8926</v>
      </c>
      <c r="H101" s="16">
        <v>8572</v>
      </c>
      <c r="I101" s="16">
        <v>8459</v>
      </c>
      <c r="J101" s="16">
        <v>8610</v>
      </c>
      <c r="K101" s="16">
        <v>8655</v>
      </c>
      <c r="L101" s="16">
        <v>8747</v>
      </c>
      <c r="M101" s="50">
        <v>8290</v>
      </c>
      <c r="N101" s="18">
        <f t="shared" si="1"/>
        <v>8828</v>
      </c>
    </row>
    <row r="102" spans="1:14" ht="12" customHeight="1">
      <c r="A102" s="11" t="str">
        <f>'Pregnant Women Participating'!A102</f>
        <v>Inter-Tribal Council, NV</v>
      </c>
      <c r="B102" s="18">
        <v>1462</v>
      </c>
      <c r="C102" s="16">
        <v>1422</v>
      </c>
      <c r="D102" s="16">
        <v>1369</v>
      </c>
      <c r="E102" s="16">
        <v>1411</v>
      </c>
      <c r="F102" s="16">
        <v>1367</v>
      </c>
      <c r="G102" s="16">
        <v>1352</v>
      </c>
      <c r="H102" s="16">
        <v>1332</v>
      </c>
      <c r="I102" s="16">
        <v>1378</v>
      </c>
      <c r="J102" s="16">
        <v>1398</v>
      </c>
      <c r="K102" s="16">
        <v>1407</v>
      </c>
      <c r="L102" s="16">
        <v>1387</v>
      </c>
      <c r="M102" s="50">
        <v>1372</v>
      </c>
      <c r="N102" s="18">
        <f t="shared" si="1"/>
        <v>1388.0833333333333</v>
      </c>
    </row>
    <row r="103" spans="1:14" s="23" customFormat="1" ht="24.75" customHeight="1">
      <c r="A103" s="19" t="str">
        <f>'Pregnant Women Participating'!A103</f>
        <v>Western Region</v>
      </c>
      <c r="B103" s="21">
        <v>1852950</v>
      </c>
      <c r="C103" s="20">
        <v>1802349</v>
      </c>
      <c r="D103" s="20">
        <v>1796552</v>
      </c>
      <c r="E103" s="20">
        <v>1798008</v>
      </c>
      <c r="F103" s="20">
        <v>1770090</v>
      </c>
      <c r="G103" s="20">
        <v>1781448</v>
      </c>
      <c r="H103" s="20">
        <v>1758848</v>
      </c>
      <c r="I103" s="20">
        <v>1755089</v>
      </c>
      <c r="J103" s="20">
        <v>1759943</v>
      </c>
      <c r="K103" s="20">
        <v>1731283</v>
      </c>
      <c r="L103" s="20">
        <v>1762909</v>
      </c>
      <c r="M103" s="49">
        <v>1738964</v>
      </c>
      <c r="N103" s="21">
        <f t="shared" si="1"/>
        <v>1775702.75</v>
      </c>
    </row>
    <row r="104" spans="1:14" s="31" customFormat="1" ht="16.5" customHeight="1" thickBot="1">
      <c r="A104" s="28" t="str">
        <f>'Pregnant Women Participating'!A104</f>
        <v>TOTAL</v>
      </c>
      <c r="B104" s="29">
        <v>7956700</v>
      </c>
      <c r="C104" s="30">
        <v>7825364</v>
      </c>
      <c r="D104" s="30">
        <v>7759337</v>
      </c>
      <c r="E104" s="30">
        <v>7725908</v>
      </c>
      <c r="F104" s="30">
        <v>7664011</v>
      </c>
      <c r="G104" s="30">
        <v>7692271</v>
      </c>
      <c r="H104" s="30">
        <v>7631735</v>
      </c>
      <c r="I104" s="30">
        <v>7625631</v>
      </c>
      <c r="J104" s="30">
        <v>7641654</v>
      </c>
      <c r="K104" s="30">
        <v>7560554</v>
      </c>
      <c r="L104" s="30">
        <v>7659340</v>
      </c>
      <c r="M104" s="51">
        <v>7614762</v>
      </c>
      <c r="N104" s="29">
        <f t="shared" si="1"/>
        <v>7696438.916666667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8" customWidth="1"/>
    <col min="14" max="14" width="13.7109375" style="8" customWidth="1"/>
    <col min="15" max="16384" width="9.140625" style="3" customWidth="1"/>
  </cols>
  <sheetData>
    <row r="1" spans="1:13" ht="12" customHeight="1">
      <c r="A1" s="14" t="s">
        <v>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2" customHeight="1">
      <c r="A2" s="14" t="str">
        <f>'Pregnant Women Participating'!A2</f>
        <v>FISCAL YEAR 2016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2" customHeight="1">
      <c r="A3" s="1" t="str">
        <f>'Pregnant Women Participating'!A3</f>
        <v>Data as of December 07, 2018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2" customHeight="1">
      <c r="A4" s="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40" t="s">
        <v>23</v>
      </c>
    </row>
    <row r="6" spans="1:15" s="7" customFormat="1" ht="12" customHeight="1">
      <c r="A6" s="10" t="str">
        <f>'Pregnant Women Participating'!A6</f>
        <v>Connecticut</v>
      </c>
      <c r="B6" s="41">
        <v>49.8103</v>
      </c>
      <c r="C6" s="42">
        <v>46.856</v>
      </c>
      <c r="D6" s="42">
        <v>28.4891</v>
      </c>
      <c r="E6" s="42">
        <v>67.993</v>
      </c>
      <c r="F6" s="42">
        <v>43.7772</v>
      </c>
      <c r="G6" s="42">
        <v>44.3007</v>
      </c>
      <c r="H6" s="42">
        <v>42.7601</v>
      </c>
      <c r="I6" s="42">
        <v>37.1953</v>
      </c>
      <c r="J6" s="42">
        <v>37.0863</v>
      </c>
      <c r="K6" s="42">
        <v>38.0884</v>
      </c>
      <c r="L6" s="42">
        <v>69.7642</v>
      </c>
      <c r="M6" s="54">
        <v>17.1844</v>
      </c>
      <c r="N6" s="59">
        <f>IF(SUM('Total Number of Participants'!B6:M6)&gt;0,'Food Costs'!N6/SUM('Total Number of Participants'!B6:M6)," ")</f>
        <v>43.65491022461224</v>
      </c>
      <c r="O6" s="47"/>
    </row>
    <row r="7" spans="1:15" s="7" customFormat="1" ht="12" customHeight="1">
      <c r="A7" s="10" t="str">
        <f>'Pregnant Women Participating'!A7</f>
        <v>Maine</v>
      </c>
      <c r="B7" s="41">
        <v>29.4686</v>
      </c>
      <c r="C7" s="42">
        <v>59.0521</v>
      </c>
      <c r="D7" s="42">
        <v>60.0828</v>
      </c>
      <c r="E7" s="42">
        <v>-5.7898</v>
      </c>
      <c r="F7" s="42">
        <v>56.6193</v>
      </c>
      <c r="G7" s="42">
        <v>23.6255</v>
      </c>
      <c r="H7" s="42">
        <v>58.202</v>
      </c>
      <c r="I7" s="42">
        <v>43.7475</v>
      </c>
      <c r="J7" s="42">
        <v>23.7497</v>
      </c>
      <c r="K7" s="42">
        <v>60.4026</v>
      </c>
      <c r="L7" s="42">
        <v>43.1771</v>
      </c>
      <c r="M7" s="54">
        <v>22.7224</v>
      </c>
      <c r="N7" s="59">
        <f>IF(SUM('Total Number of Participants'!B7:M7)&gt;0,'Food Costs'!N7/SUM('Total Number of Participants'!B7:M7)," ")</f>
        <v>39.55438228954737</v>
      </c>
      <c r="O7" s="47"/>
    </row>
    <row r="8" spans="1:15" s="7" customFormat="1" ht="12" customHeight="1">
      <c r="A8" s="10" t="str">
        <f>'Pregnant Women Participating'!A8</f>
        <v>Massachusetts</v>
      </c>
      <c r="B8" s="41">
        <v>38.8228</v>
      </c>
      <c r="C8" s="42">
        <v>40.0177</v>
      </c>
      <c r="D8" s="42">
        <v>38.7873</v>
      </c>
      <c r="E8" s="42">
        <v>39.7135</v>
      </c>
      <c r="F8" s="42">
        <v>37.9591</v>
      </c>
      <c r="G8" s="42">
        <v>38.2797</v>
      </c>
      <c r="H8" s="42">
        <v>39.4912</v>
      </c>
      <c r="I8" s="42">
        <v>39.3723</v>
      </c>
      <c r="J8" s="42">
        <v>38.9854</v>
      </c>
      <c r="K8" s="42">
        <v>39.7667</v>
      </c>
      <c r="L8" s="42">
        <v>38.5018</v>
      </c>
      <c r="M8" s="54">
        <v>37.6732</v>
      </c>
      <c r="N8" s="59">
        <f>IF(SUM('Total Number of Participants'!B8:M8)&gt;0,'Food Costs'!N8/SUM('Total Number of Participants'!B8:M8)," ")</f>
        <v>38.94675762896907</v>
      </c>
      <c r="O8" s="47"/>
    </row>
    <row r="9" spans="1:15" s="7" customFormat="1" ht="12" customHeight="1">
      <c r="A9" s="10" t="str">
        <f>'Pregnant Women Participating'!A9</f>
        <v>New Hampshire</v>
      </c>
      <c r="B9" s="41">
        <v>34.087</v>
      </c>
      <c r="C9" s="42">
        <v>34.0145</v>
      </c>
      <c r="D9" s="42">
        <v>33.0644</v>
      </c>
      <c r="E9" s="42">
        <v>38.5412</v>
      </c>
      <c r="F9" s="42">
        <v>29.0129</v>
      </c>
      <c r="G9" s="42">
        <v>33.77</v>
      </c>
      <c r="H9" s="42">
        <v>29.9422</v>
      </c>
      <c r="I9" s="42">
        <v>32.2647</v>
      </c>
      <c r="J9" s="42">
        <v>33.7336</v>
      </c>
      <c r="K9" s="42">
        <v>33.8108</v>
      </c>
      <c r="L9" s="42">
        <v>34.7034</v>
      </c>
      <c r="M9" s="54">
        <v>30.7313</v>
      </c>
      <c r="N9" s="59">
        <f>IF(SUM('Total Number of Participants'!B9:M9)&gt;0,'Food Costs'!N9/SUM('Total Number of Participants'!B9:M9)," ")</f>
        <v>33.15338404432983</v>
      </c>
      <c r="O9" s="47"/>
    </row>
    <row r="10" spans="1:15" s="7" customFormat="1" ht="12" customHeight="1">
      <c r="A10" s="10" t="str">
        <f>'Pregnant Women Participating'!A10</f>
        <v>New York</v>
      </c>
      <c r="B10" s="41">
        <v>54.5976</v>
      </c>
      <c r="C10" s="42">
        <v>53.2688</v>
      </c>
      <c r="D10" s="42">
        <v>53.4339</v>
      </c>
      <c r="E10" s="42">
        <v>54.7101</v>
      </c>
      <c r="F10" s="42">
        <v>51.3529</v>
      </c>
      <c r="G10" s="42">
        <v>53.1171</v>
      </c>
      <c r="H10" s="42">
        <v>54.0277</v>
      </c>
      <c r="I10" s="42">
        <v>50.9581</v>
      </c>
      <c r="J10" s="42">
        <v>54.2942</v>
      </c>
      <c r="K10" s="42">
        <v>52.2994</v>
      </c>
      <c r="L10" s="42">
        <v>51.3636</v>
      </c>
      <c r="M10" s="54">
        <v>53.6541</v>
      </c>
      <c r="N10" s="59">
        <f>IF(SUM('Total Number of Participants'!B10:M10)&gt;0,'Food Costs'!N10/SUM('Total Number of Participants'!B10:M10)," ")</f>
        <v>53.0956082847887</v>
      </c>
      <c r="O10" s="47"/>
    </row>
    <row r="11" spans="1:15" s="7" customFormat="1" ht="12" customHeight="1">
      <c r="A11" s="10" t="str">
        <f>'Pregnant Women Participating'!A11</f>
        <v>Rhode Island</v>
      </c>
      <c r="B11" s="41">
        <v>43.9304</v>
      </c>
      <c r="C11" s="42">
        <v>44.7243</v>
      </c>
      <c r="D11" s="42">
        <v>45.1842</v>
      </c>
      <c r="E11" s="42">
        <v>43.7477</v>
      </c>
      <c r="F11" s="42">
        <v>45.5237</v>
      </c>
      <c r="G11" s="42">
        <v>43.2558</v>
      </c>
      <c r="H11" s="42">
        <v>44.3142</v>
      </c>
      <c r="I11" s="42">
        <v>47.6914</v>
      </c>
      <c r="J11" s="42">
        <v>43.3125</v>
      </c>
      <c r="K11" s="42">
        <v>43.8811</v>
      </c>
      <c r="L11" s="42">
        <v>46.0746</v>
      </c>
      <c r="M11" s="54">
        <v>43.0698</v>
      </c>
      <c r="N11" s="59">
        <f>IF(SUM('Total Number of Participants'!B11:M11)&gt;0,'Food Costs'!N11/SUM('Total Number of Participants'!B11:M11)," ")</f>
        <v>44.55685206316487</v>
      </c>
      <c r="O11" s="47"/>
    </row>
    <row r="12" spans="1:15" s="7" customFormat="1" ht="12" customHeight="1">
      <c r="A12" s="10" t="str">
        <f>'Pregnant Women Participating'!A12</f>
        <v>Vermont</v>
      </c>
      <c r="B12" s="41">
        <v>53.7862</v>
      </c>
      <c r="C12" s="42">
        <v>49.8033</v>
      </c>
      <c r="D12" s="42">
        <v>57.1502</v>
      </c>
      <c r="E12" s="42">
        <v>47.9976</v>
      </c>
      <c r="F12" s="42">
        <v>46.904</v>
      </c>
      <c r="G12" s="42">
        <v>46.7437</v>
      </c>
      <c r="H12" s="42">
        <v>46.6424</v>
      </c>
      <c r="I12" s="42">
        <v>44.3749</v>
      </c>
      <c r="J12" s="42">
        <v>38.1491</v>
      </c>
      <c r="K12" s="42">
        <v>50.4313</v>
      </c>
      <c r="L12" s="42">
        <v>44.24</v>
      </c>
      <c r="M12" s="54">
        <v>53.1314</v>
      </c>
      <c r="N12" s="59">
        <f>IF(SUM('Total Number of Participants'!B12:M12)&gt;0,'Food Costs'!N12/SUM('Total Number of Participants'!B12:M12)," ")</f>
        <v>48.34408461654047</v>
      </c>
      <c r="O12" s="47"/>
    </row>
    <row r="13" spans="1:15" s="7" customFormat="1" ht="12" customHeight="1">
      <c r="A13" s="10" t="str">
        <f>'Pregnant Women Participating'!A13</f>
        <v>Indian Township, ME</v>
      </c>
      <c r="B13" s="41">
        <v>35.6774</v>
      </c>
      <c r="C13" s="42">
        <v>99.8871</v>
      </c>
      <c r="D13" s="42">
        <v>60.2727</v>
      </c>
      <c r="E13" s="42">
        <v>73.3036</v>
      </c>
      <c r="F13" s="42">
        <v>65.0635</v>
      </c>
      <c r="G13" s="42">
        <v>66.6212</v>
      </c>
      <c r="H13" s="42">
        <v>59.7121</v>
      </c>
      <c r="I13" s="42">
        <v>50.7077</v>
      </c>
      <c r="J13" s="42">
        <v>56.6528</v>
      </c>
      <c r="K13" s="42">
        <v>65.2143</v>
      </c>
      <c r="L13" s="42">
        <v>57.2344</v>
      </c>
      <c r="M13" s="54">
        <v>53.8226</v>
      </c>
      <c r="N13" s="59">
        <f>IF(SUM('Total Number of Participants'!B13:M13)&gt;0,'Food Costs'!N13/SUM('Total Number of Participants'!B13:M13)," ")</f>
        <v>61.863695937090434</v>
      </c>
      <c r="O13" s="47"/>
    </row>
    <row r="14" spans="1:15" s="7" customFormat="1" ht="12" customHeight="1">
      <c r="A14" s="10" t="str">
        <f>'Pregnant Women Participating'!A14</f>
        <v>Pleasant Point, ME</v>
      </c>
      <c r="B14" s="41">
        <v>70.4918</v>
      </c>
      <c r="C14" s="42">
        <v>69.8246</v>
      </c>
      <c r="D14" s="42">
        <v>70.6667</v>
      </c>
      <c r="E14" s="42">
        <v>68.74</v>
      </c>
      <c r="F14" s="42">
        <v>63.1961</v>
      </c>
      <c r="G14" s="42">
        <v>61.6078</v>
      </c>
      <c r="H14" s="42">
        <v>61.5185</v>
      </c>
      <c r="I14" s="42">
        <v>58.2241</v>
      </c>
      <c r="J14" s="42">
        <v>52.5556</v>
      </c>
      <c r="K14" s="42">
        <v>59.7419</v>
      </c>
      <c r="L14" s="42">
        <v>64.8154</v>
      </c>
      <c r="M14" s="54">
        <v>58.6557</v>
      </c>
      <c r="N14" s="59">
        <f>IF(SUM('Total Number of Participants'!B14:M14)&gt;0,'Food Costs'!N14/SUM('Total Number of Participants'!B14:M14)," ")</f>
        <v>63.210144927536234</v>
      </c>
      <c r="O14" s="47"/>
    </row>
    <row r="15" spans="1:15" s="7" customFormat="1" ht="12" customHeight="1">
      <c r="A15" s="10" t="str">
        <f>'Pregnant Women Participating'!A15</f>
        <v>Seneca Nation, NY</v>
      </c>
      <c r="B15" s="41">
        <v>38.3769</v>
      </c>
      <c r="C15" s="42">
        <v>35.8357</v>
      </c>
      <c r="D15" s="42">
        <v>37</v>
      </c>
      <c r="E15" s="42">
        <v>37.3351</v>
      </c>
      <c r="F15" s="42">
        <v>38.6053</v>
      </c>
      <c r="G15" s="42">
        <v>34.1463</v>
      </c>
      <c r="H15" s="42">
        <v>33.7657</v>
      </c>
      <c r="I15" s="42">
        <v>33.8286</v>
      </c>
      <c r="J15" s="42">
        <v>33.9657</v>
      </c>
      <c r="K15" s="42">
        <v>35.1347</v>
      </c>
      <c r="L15" s="42">
        <v>35.1947</v>
      </c>
      <c r="M15" s="54">
        <v>37.1244</v>
      </c>
      <c r="N15" s="59">
        <f>IF(SUM('Total Number of Participants'!B15:M15)&gt;0,'Food Costs'!N15/SUM('Total Number of Participants'!B15:M15)," ")</f>
        <v>35.935612788632326</v>
      </c>
      <c r="O15" s="47"/>
    </row>
    <row r="16" spans="1:15" s="22" customFormat="1" ht="24.75" customHeight="1">
      <c r="A16" s="19" t="str">
        <f>'Pregnant Women Participating'!A16</f>
        <v>Northeast Region</v>
      </c>
      <c r="B16" s="43">
        <v>50.1863</v>
      </c>
      <c r="C16" s="44">
        <v>50.0926</v>
      </c>
      <c r="D16" s="44">
        <v>48.8406</v>
      </c>
      <c r="E16" s="44">
        <v>50.5926</v>
      </c>
      <c r="F16" s="44">
        <v>48.0534</v>
      </c>
      <c r="G16" s="44">
        <v>48.3388</v>
      </c>
      <c r="H16" s="44">
        <v>50.0496</v>
      </c>
      <c r="I16" s="44">
        <v>47.2213</v>
      </c>
      <c r="J16" s="44">
        <v>48.6167</v>
      </c>
      <c r="K16" s="44">
        <v>48.7594</v>
      </c>
      <c r="L16" s="44">
        <v>49.6306</v>
      </c>
      <c r="M16" s="53">
        <v>46.6426</v>
      </c>
      <c r="N16" s="60">
        <f>IF(SUM('Total Number of Participants'!B16:M16)&gt;0,'Food Costs'!N16/SUM('Total Number of Participants'!B16:M16)," ")</f>
        <v>48.924202576708716</v>
      </c>
      <c r="O16" s="47"/>
    </row>
    <row r="17" spans="1:15" ht="12" customHeight="1">
      <c r="A17" s="10" t="str">
        <f>'Pregnant Women Participating'!A17</f>
        <v>Delaware</v>
      </c>
      <c r="B17" s="41">
        <v>41.9612</v>
      </c>
      <c r="C17" s="42">
        <v>40.9858</v>
      </c>
      <c r="D17" s="42">
        <v>43.7518</v>
      </c>
      <c r="E17" s="42">
        <v>62.2641</v>
      </c>
      <c r="F17" s="42">
        <v>16.7701</v>
      </c>
      <c r="G17" s="42">
        <v>39.3937</v>
      </c>
      <c r="H17" s="42">
        <v>38.9693</v>
      </c>
      <c r="I17" s="42">
        <v>41.3775</v>
      </c>
      <c r="J17" s="42">
        <v>40.3654</v>
      </c>
      <c r="K17" s="42">
        <v>62.42</v>
      </c>
      <c r="L17" s="42">
        <v>35.6999</v>
      </c>
      <c r="M17" s="54">
        <v>16.8092</v>
      </c>
      <c r="N17" s="59">
        <f>IF(SUM('Total Number of Participants'!B17:M17)&gt;0,'Food Costs'!N17/SUM('Total Number of Participants'!B17:M17)," ")</f>
        <v>40.068932490364645</v>
      </c>
      <c r="O17" s="47"/>
    </row>
    <row r="18" spans="1:15" ht="12" customHeight="1">
      <c r="A18" s="10" t="str">
        <f>'Pregnant Women Participating'!A18</f>
        <v>District of Columbia</v>
      </c>
      <c r="B18" s="41">
        <v>43.4135</v>
      </c>
      <c r="C18" s="42">
        <v>33.7339</v>
      </c>
      <c r="D18" s="42">
        <v>44.7425</v>
      </c>
      <c r="E18" s="42">
        <v>37.6561</v>
      </c>
      <c r="F18" s="42">
        <v>42.3744</v>
      </c>
      <c r="G18" s="42">
        <v>44.1256</v>
      </c>
      <c r="H18" s="42">
        <v>41.9982</v>
      </c>
      <c r="I18" s="42">
        <v>61.057</v>
      </c>
      <c r="J18" s="42">
        <v>25.0235</v>
      </c>
      <c r="K18" s="42">
        <v>63.9817</v>
      </c>
      <c r="L18" s="42">
        <v>39.2976</v>
      </c>
      <c r="M18" s="54">
        <v>36.8142</v>
      </c>
      <c r="N18" s="59">
        <f>IF(SUM('Total Number of Participants'!B18:M18)&gt;0,'Food Costs'!N18/SUM('Total Number of Participants'!B18:M18)," ")</f>
        <v>42.827271303167265</v>
      </c>
      <c r="O18" s="47"/>
    </row>
    <row r="19" spans="1:15" ht="12" customHeight="1">
      <c r="A19" s="10" t="str">
        <f>'Pregnant Women Participating'!A19</f>
        <v>Maryland</v>
      </c>
      <c r="B19" s="41">
        <v>31.1548</v>
      </c>
      <c r="C19" s="42">
        <v>59.2135</v>
      </c>
      <c r="D19" s="42">
        <v>46.8184</v>
      </c>
      <c r="E19" s="42">
        <v>44.2631</v>
      </c>
      <c r="F19" s="42">
        <v>42.6447</v>
      </c>
      <c r="G19" s="42">
        <v>29.1212</v>
      </c>
      <c r="H19" s="42">
        <v>59.8712</v>
      </c>
      <c r="I19" s="42">
        <v>41.9018</v>
      </c>
      <c r="J19" s="42">
        <v>45.4354</v>
      </c>
      <c r="K19" s="42">
        <v>43.7903</v>
      </c>
      <c r="L19" s="42">
        <v>43.2521</v>
      </c>
      <c r="M19" s="54">
        <v>45.2821</v>
      </c>
      <c r="N19" s="59">
        <f>IF(SUM('Total Number of Participants'!B19:M19)&gt;0,'Food Costs'!N19/SUM('Total Number of Participants'!B19:M19)," ")</f>
        <v>44.3896398077271</v>
      </c>
      <c r="O19" s="47"/>
    </row>
    <row r="20" spans="1:15" ht="12" customHeight="1">
      <c r="A20" s="10" t="str">
        <f>'Pregnant Women Participating'!A20</f>
        <v>New Jersey</v>
      </c>
      <c r="B20" s="41">
        <v>53.5437</v>
      </c>
      <c r="C20" s="42">
        <v>53.3017</v>
      </c>
      <c r="D20" s="42">
        <v>52.5548</v>
      </c>
      <c r="E20" s="42">
        <v>55.4764</v>
      </c>
      <c r="F20" s="42">
        <v>49.8798</v>
      </c>
      <c r="G20" s="42">
        <v>54.5448</v>
      </c>
      <c r="H20" s="42">
        <v>53.006</v>
      </c>
      <c r="I20" s="42">
        <v>53.376</v>
      </c>
      <c r="J20" s="42">
        <v>54.0004</v>
      </c>
      <c r="K20" s="42">
        <v>55.5427</v>
      </c>
      <c r="L20" s="42">
        <v>52.0311</v>
      </c>
      <c r="M20" s="54">
        <v>54.4618</v>
      </c>
      <c r="N20" s="59">
        <f>IF(SUM('Total Number of Participants'!B20:M20)&gt;0,'Food Costs'!N20/SUM('Total Number of Participants'!B20:M20)," ")</f>
        <v>53.475344312405554</v>
      </c>
      <c r="O20" s="47"/>
    </row>
    <row r="21" spans="1:15" ht="12" customHeight="1">
      <c r="A21" s="10" t="str">
        <f>'Pregnant Women Participating'!A21</f>
        <v>Pennsylvania</v>
      </c>
      <c r="B21" s="41">
        <v>23.3152</v>
      </c>
      <c r="C21" s="42">
        <v>40.2054</v>
      </c>
      <c r="D21" s="42">
        <v>79.6179</v>
      </c>
      <c r="E21" s="42">
        <v>23.887</v>
      </c>
      <c r="F21" s="42">
        <v>42.4595</v>
      </c>
      <c r="G21" s="42">
        <v>26.7251</v>
      </c>
      <c r="H21" s="42">
        <v>63.4022</v>
      </c>
      <c r="I21" s="42">
        <v>42.9536</v>
      </c>
      <c r="J21" s="42">
        <v>22.803</v>
      </c>
      <c r="K21" s="42">
        <v>65.9391</v>
      </c>
      <c r="L21" s="42">
        <v>25.9163</v>
      </c>
      <c r="M21" s="54">
        <v>74.0895</v>
      </c>
      <c r="N21" s="59">
        <f>IF(SUM('Total Number of Participants'!B21:M21)&gt;0,'Food Costs'!N21/SUM('Total Number of Participants'!B21:M21)," ")</f>
        <v>44.19235970024511</v>
      </c>
      <c r="O21" s="47"/>
    </row>
    <row r="22" spans="1:15" ht="12" customHeight="1">
      <c r="A22" s="10" t="str">
        <f>'Pregnant Women Participating'!A22</f>
        <v>Puerto Rico</v>
      </c>
      <c r="B22" s="41">
        <v>88.5616</v>
      </c>
      <c r="C22" s="42">
        <v>89.6131</v>
      </c>
      <c r="D22" s="42">
        <v>86.481</v>
      </c>
      <c r="E22" s="42">
        <v>91.0502</v>
      </c>
      <c r="F22" s="42">
        <v>89.7277</v>
      </c>
      <c r="G22" s="42">
        <v>89.393</v>
      </c>
      <c r="H22" s="42">
        <v>90.1689</v>
      </c>
      <c r="I22" s="42">
        <v>82.2378</v>
      </c>
      <c r="J22" s="42">
        <v>85.3072</v>
      </c>
      <c r="K22" s="42">
        <v>87.995</v>
      </c>
      <c r="L22" s="42">
        <v>86.0305</v>
      </c>
      <c r="M22" s="54">
        <v>90.0444</v>
      </c>
      <c r="N22" s="59">
        <f>IF(SUM('Total Number of Participants'!B22:M22)&gt;0,'Food Costs'!N22/SUM('Total Number of Participants'!B22:M22)," ")</f>
        <v>88.07616555775822</v>
      </c>
      <c r="O22" s="47"/>
    </row>
    <row r="23" spans="1:15" ht="12" customHeight="1">
      <c r="A23" s="10" t="str">
        <f>'Pregnant Women Participating'!A23</f>
        <v>Virginia</v>
      </c>
      <c r="B23" s="41">
        <v>55.2798</v>
      </c>
      <c r="C23" s="42">
        <v>32.8497</v>
      </c>
      <c r="D23" s="42">
        <v>12.9297</v>
      </c>
      <c r="E23" s="42">
        <v>54.6002</v>
      </c>
      <c r="F23" s="42">
        <v>33.088</v>
      </c>
      <c r="G23" s="42">
        <v>12.5559</v>
      </c>
      <c r="H23" s="42">
        <v>51.7251</v>
      </c>
      <c r="I23" s="42">
        <v>14.4867</v>
      </c>
      <c r="J23" s="42">
        <v>38.2363</v>
      </c>
      <c r="K23" s="42">
        <v>51.5222</v>
      </c>
      <c r="L23" s="42">
        <v>33.9618</v>
      </c>
      <c r="M23" s="54">
        <v>32.6025</v>
      </c>
      <c r="N23" s="59">
        <f>IF(SUM('Total Number of Participants'!B23:M23)&gt;0,'Food Costs'!N23/SUM('Total Number of Participants'!B23:M23)," ")</f>
        <v>35.35762200034239</v>
      </c>
      <c r="O23" s="47"/>
    </row>
    <row r="24" spans="1:15" ht="12" customHeight="1">
      <c r="A24" s="10" t="str">
        <f>'Pregnant Women Participating'!A24</f>
        <v>Virgin Islands</v>
      </c>
      <c r="B24" s="41">
        <v>79.2362</v>
      </c>
      <c r="C24" s="42">
        <v>81.1447</v>
      </c>
      <c r="D24" s="42">
        <v>79.6941</v>
      </c>
      <c r="E24" s="42">
        <v>91.7938</v>
      </c>
      <c r="F24" s="42">
        <v>70.1441</v>
      </c>
      <c r="G24" s="42">
        <v>83.8649</v>
      </c>
      <c r="H24" s="42">
        <v>70.3809</v>
      </c>
      <c r="I24" s="42">
        <v>87.953</v>
      </c>
      <c r="J24" s="42">
        <v>65.0093</v>
      </c>
      <c r="K24" s="42">
        <v>97.5824</v>
      </c>
      <c r="L24" s="42">
        <v>61.9201</v>
      </c>
      <c r="M24" s="54">
        <v>79.226</v>
      </c>
      <c r="N24" s="59">
        <f>IF(SUM('Total Number of Participants'!B24:M24)&gt;0,'Food Costs'!N24/SUM('Total Number of Participants'!B24:M24)," ")</f>
        <v>79.0309687718248</v>
      </c>
      <c r="O24" s="47"/>
    </row>
    <row r="25" spans="1:15" ht="12" customHeight="1">
      <c r="A25" s="10" t="str">
        <f>'Pregnant Women Participating'!A25</f>
        <v>West Virginia</v>
      </c>
      <c r="B25" s="41">
        <v>60.8205</v>
      </c>
      <c r="C25" s="42">
        <v>37.8388</v>
      </c>
      <c r="D25" s="42">
        <v>23.2561</v>
      </c>
      <c r="E25" s="42">
        <v>38.2295</v>
      </c>
      <c r="F25" s="42">
        <v>37.9265</v>
      </c>
      <c r="G25" s="42">
        <v>40.2686</v>
      </c>
      <c r="H25" s="42">
        <v>58.1752</v>
      </c>
      <c r="I25" s="42">
        <v>38.6842</v>
      </c>
      <c r="J25" s="42">
        <v>41.2321</v>
      </c>
      <c r="K25" s="42">
        <v>39.4029</v>
      </c>
      <c r="L25" s="42">
        <v>38.474</v>
      </c>
      <c r="M25" s="54">
        <v>39.1028</v>
      </c>
      <c r="N25" s="59">
        <f>IF(SUM('Total Number of Participants'!B25:M25)&gt;0,'Food Costs'!N25/SUM('Total Number of Participants'!B25:M25)," ")</f>
        <v>41.14831511210235</v>
      </c>
      <c r="O25" s="47"/>
    </row>
    <row r="26" spans="1:15" s="23" customFormat="1" ht="24.75" customHeight="1">
      <c r="A26" s="19" t="str">
        <f>'Pregnant Women Participating'!A26</f>
        <v>Mid-Atlantic Region</v>
      </c>
      <c r="B26" s="43">
        <v>48.6111</v>
      </c>
      <c r="C26" s="44">
        <v>52.979</v>
      </c>
      <c r="D26" s="44">
        <v>57.5766</v>
      </c>
      <c r="E26" s="44">
        <v>50.8376</v>
      </c>
      <c r="F26" s="44">
        <v>50.2143</v>
      </c>
      <c r="G26" s="44">
        <v>42.164</v>
      </c>
      <c r="H26" s="44">
        <v>62.9428</v>
      </c>
      <c r="I26" s="44">
        <v>47.3921</v>
      </c>
      <c r="J26" s="44">
        <v>46.1535</v>
      </c>
      <c r="K26" s="44">
        <v>61.0726</v>
      </c>
      <c r="L26" s="44">
        <v>45.7326</v>
      </c>
      <c r="M26" s="53">
        <v>59.3063</v>
      </c>
      <c r="N26" s="60">
        <f>IF(SUM('Total Number of Participants'!B26:M26)&gt;0,'Food Costs'!N26/SUM('Total Number of Participants'!B26:M26)," ")</f>
        <v>52.063510217258795</v>
      </c>
      <c r="O26" s="47"/>
    </row>
    <row r="27" spans="1:15" ht="12" customHeight="1">
      <c r="A27" s="10" t="str">
        <f>'Pregnant Women Participating'!A27</f>
        <v>Alabama</v>
      </c>
      <c r="B27" s="41">
        <v>30.9238</v>
      </c>
      <c r="C27" s="42">
        <v>64.2842</v>
      </c>
      <c r="D27" s="42">
        <v>30.9241</v>
      </c>
      <c r="E27" s="42">
        <v>46.281</v>
      </c>
      <c r="F27" s="42">
        <v>45.0308</v>
      </c>
      <c r="G27" s="42">
        <v>49.511</v>
      </c>
      <c r="H27" s="42">
        <v>42.9267</v>
      </c>
      <c r="I27" s="42">
        <v>46.4949</v>
      </c>
      <c r="J27" s="42">
        <v>47.6567</v>
      </c>
      <c r="K27" s="42">
        <v>44.7314</v>
      </c>
      <c r="L27" s="42">
        <v>49.3926</v>
      </c>
      <c r="M27" s="54">
        <v>48.321</v>
      </c>
      <c r="N27" s="59">
        <f>IF(SUM('Total Number of Participants'!B27:M27)&gt;0,'Food Costs'!N27/SUM('Total Number of Participants'!B27:M27)," ")</f>
        <v>45.51947424349272</v>
      </c>
      <c r="O27" s="47"/>
    </row>
    <row r="28" spans="1:15" ht="12" customHeight="1">
      <c r="A28" s="10" t="str">
        <f>'Pregnant Women Participating'!A28</f>
        <v>Florida</v>
      </c>
      <c r="B28" s="41">
        <v>41.733</v>
      </c>
      <c r="C28" s="42">
        <v>42.074</v>
      </c>
      <c r="D28" s="42">
        <v>41.505</v>
      </c>
      <c r="E28" s="42">
        <v>42.0282</v>
      </c>
      <c r="F28" s="42">
        <v>39.7562</v>
      </c>
      <c r="G28" s="42">
        <v>40.537</v>
      </c>
      <c r="H28" s="42">
        <v>41.7774</v>
      </c>
      <c r="I28" s="42">
        <v>41.8055</v>
      </c>
      <c r="J28" s="42">
        <v>42.1312</v>
      </c>
      <c r="K28" s="42">
        <v>43.1003</v>
      </c>
      <c r="L28" s="42">
        <v>41.6894</v>
      </c>
      <c r="M28" s="54">
        <v>46.2438</v>
      </c>
      <c r="N28" s="59">
        <f>IF(SUM('Total Number of Participants'!B28:M28)&gt;0,'Food Costs'!N28/SUM('Total Number of Participants'!B28:M28)," ")</f>
        <v>42.03115570758199</v>
      </c>
      <c r="O28" s="47"/>
    </row>
    <row r="29" spans="1:15" ht="12" customHeight="1">
      <c r="A29" s="10" t="str">
        <f>'Pregnant Women Participating'!A29</f>
        <v>Georgia</v>
      </c>
      <c r="B29" s="41">
        <v>40.7087</v>
      </c>
      <c r="C29" s="42">
        <v>40.2457</v>
      </c>
      <c r="D29" s="42">
        <v>39.6159</v>
      </c>
      <c r="E29" s="42">
        <v>41.9405</v>
      </c>
      <c r="F29" s="42">
        <v>38.7697</v>
      </c>
      <c r="G29" s="42">
        <v>39.0512</v>
      </c>
      <c r="H29" s="42">
        <v>39.685</v>
      </c>
      <c r="I29" s="42">
        <v>37.8864</v>
      </c>
      <c r="J29" s="42">
        <v>41.2655</v>
      </c>
      <c r="K29" s="42">
        <v>38.3035</v>
      </c>
      <c r="L29" s="42">
        <v>36.6484</v>
      </c>
      <c r="M29" s="54">
        <v>41.2343</v>
      </c>
      <c r="N29" s="59">
        <f>IF(SUM('Total Number of Participants'!B29:M29)&gt;0,'Food Costs'!N29/SUM('Total Number of Participants'!B29:M29)," ")</f>
        <v>39.617492232650235</v>
      </c>
      <c r="O29" s="47"/>
    </row>
    <row r="30" spans="1:15" ht="12" customHeight="1">
      <c r="A30" s="10" t="str">
        <f>'Pregnant Women Participating'!A30</f>
        <v>Kentucky</v>
      </c>
      <c r="B30" s="41">
        <v>19.1816</v>
      </c>
      <c r="C30" s="42">
        <v>40.5259</v>
      </c>
      <c r="D30" s="42">
        <v>62.7897</v>
      </c>
      <c r="E30" s="42">
        <v>19.6605</v>
      </c>
      <c r="F30" s="42">
        <v>38.2153</v>
      </c>
      <c r="G30" s="42">
        <v>39.4073</v>
      </c>
      <c r="H30" s="42">
        <v>40.968</v>
      </c>
      <c r="I30" s="42">
        <v>39.231</v>
      </c>
      <c r="J30" s="42">
        <v>40.3146</v>
      </c>
      <c r="K30" s="42">
        <v>40.5638</v>
      </c>
      <c r="L30" s="42">
        <v>61.5829</v>
      </c>
      <c r="M30" s="54">
        <v>39.8349</v>
      </c>
      <c r="N30" s="59">
        <f>IF(SUM('Total Number of Participants'!B30:M30)&gt;0,'Food Costs'!N30/SUM('Total Number of Participants'!B30:M30)," ")</f>
        <v>40.14884302363241</v>
      </c>
      <c r="O30" s="47"/>
    </row>
    <row r="31" spans="1:15" ht="12" customHeight="1">
      <c r="A31" s="10" t="str">
        <f>'Pregnant Women Participating'!A31</f>
        <v>Mississippi</v>
      </c>
      <c r="B31" s="41">
        <v>57.0171</v>
      </c>
      <c r="C31" s="42">
        <v>47.0332</v>
      </c>
      <c r="D31" s="42">
        <v>49.7662</v>
      </c>
      <c r="E31" s="42">
        <v>64.7463</v>
      </c>
      <c r="F31" s="42">
        <v>52.7148</v>
      </c>
      <c r="G31" s="42">
        <v>59.0185</v>
      </c>
      <c r="H31" s="42">
        <v>51.3123</v>
      </c>
      <c r="I31" s="42">
        <v>62.154</v>
      </c>
      <c r="J31" s="42">
        <v>50.1556</v>
      </c>
      <c r="K31" s="42">
        <v>52.3021</v>
      </c>
      <c r="L31" s="42">
        <v>57.5875</v>
      </c>
      <c r="M31" s="54">
        <v>44.5349</v>
      </c>
      <c r="N31" s="59">
        <f>IF(SUM('Total Number of Participants'!B31:M31)&gt;0,'Food Costs'!N31/SUM('Total Number of Participants'!B31:M31)," ")</f>
        <v>54.00747442334928</v>
      </c>
      <c r="O31" s="47"/>
    </row>
    <row r="32" spans="1:15" ht="12" customHeight="1">
      <c r="A32" s="10" t="str">
        <f>'Pregnant Women Participating'!A32</f>
        <v>North Carolina</v>
      </c>
      <c r="B32" s="41">
        <v>43.894</v>
      </c>
      <c r="C32" s="42">
        <v>41.543</v>
      </c>
      <c r="D32" s="42">
        <v>42.8581</v>
      </c>
      <c r="E32" s="42">
        <v>36.3492</v>
      </c>
      <c r="F32" s="42">
        <v>39.5435</v>
      </c>
      <c r="G32" s="42">
        <v>45.0608</v>
      </c>
      <c r="H32" s="42">
        <v>44.0062</v>
      </c>
      <c r="I32" s="42">
        <v>40.4446</v>
      </c>
      <c r="J32" s="42">
        <v>45.2066</v>
      </c>
      <c r="K32" s="42">
        <v>43.7498</v>
      </c>
      <c r="L32" s="42">
        <v>42.5731</v>
      </c>
      <c r="M32" s="54">
        <v>47.7575</v>
      </c>
      <c r="N32" s="59">
        <f>IF(SUM('Total Number of Participants'!B32:M32)&gt;0,'Food Costs'!N32/SUM('Total Number of Participants'!B32:M32)," ")</f>
        <v>42.743217861118275</v>
      </c>
      <c r="O32" s="47"/>
    </row>
    <row r="33" spans="1:15" ht="12" customHeight="1">
      <c r="A33" s="10" t="str">
        <f>'Pregnant Women Participating'!A33</f>
        <v>South Carolina</v>
      </c>
      <c r="B33" s="41">
        <v>45.2612</v>
      </c>
      <c r="C33" s="42">
        <v>62.2299</v>
      </c>
      <c r="D33" s="42">
        <v>26.5914</v>
      </c>
      <c r="E33" s="42">
        <v>47.2682</v>
      </c>
      <c r="F33" s="42">
        <v>56.3236</v>
      </c>
      <c r="G33" s="42">
        <v>36.3142</v>
      </c>
      <c r="H33" s="42">
        <v>40.3269</v>
      </c>
      <c r="I33" s="42">
        <v>44.0338</v>
      </c>
      <c r="J33" s="42">
        <v>46.0026</v>
      </c>
      <c r="K33" s="42">
        <v>43.5003</v>
      </c>
      <c r="L33" s="42">
        <v>52.9188</v>
      </c>
      <c r="M33" s="54">
        <v>38.4838</v>
      </c>
      <c r="N33" s="59">
        <f>IF(SUM('Total Number of Participants'!B33:M33)&gt;0,'Food Costs'!N33/SUM('Total Number of Participants'!B33:M33)," ")</f>
        <v>44.96089669779143</v>
      </c>
      <c r="O33" s="47"/>
    </row>
    <row r="34" spans="1:15" ht="12" customHeight="1">
      <c r="A34" s="10" t="str">
        <f>'Pregnant Women Participating'!A34</f>
        <v>Tennessee</v>
      </c>
      <c r="B34" s="41">
        <v>64.1723</v>
      </c>
      <c r="C34" s="42">
        <v>40.1779</v>
      </c>
      <c r="D34" s="42">
        <v>39.2941</v>
      </c>
      <c r="E34" s="42">
        <v>14.637</v>
      </c>
      <c r="F34" s="42">
        <v>39.2942</v>
      </c>
      <c r="G34" s="42">
        <v>39.1169</v>
      </c>
      <c r="H34" s="42">
        <v>38.7088</v>
      </c>
      <c r="I34" s="42">
        <v>64.5861</v>
      </c>
      <c r="J34" s="42">
        <v>15.5603</v>
      </c>
      <c r="K34" s="42">
        <v>64.0118</v>
      </c>
      <c r="L34" s="42">
        <v>39.65</v>
      </c>
      <c r="M34" s="54">
        <v>39.4385</v>
      </c>
      <c r="N34" s="59">
        <f>IF(SUM('Total Number of Participants'!B34:M34)&gt;0,'Food Costs'!N34/SUM('Total Number of Participants'!B34:M34)," ")</f>
        <v>41.62524974460244</v>
      </c>
      <c r="O34" s="47"/>
    </row>
    <row r="35" spans="1:15" ht="12" customHeight="1">
      <c r="A35" s="10" t="str">
        <f>'Pregnant Women Participating'!A35</f>
        <v>Choctaw Indians, MS</v>
      </c>
      <c r="B35" s="41">
        <v>43.1386</v>
      </c>
      <c r="C35" s="42">
        <v>43.1825</v>
      </c>
      <c r="D35" s="42">
        <v>35.4993</v>
      </c>
      <c r="E35" s="42">
        <v>40.6846</v>
      </c>
      <c r="F35" s="42">
        <v>33.9212</v>
      </c>
      <c r="G35" s="42">
        <v>37.2598</v>
      </c>
      <c r="H35" s="42">
        <v>41.9225</v>
      </c>
      <c r="I35" s="42">
        <v>44.895</v>
      </c>
      <c r="J35" s="42">
        <v>41.5535</v>
      </c>
      <c r="K35" s="42">
        <v>37.0085</v>
      </c>
      <c r="L35" s="42">
        <v>41.7394</v>
      </c>
      <c r="M35" s="54">
        <v>42.5283</v>
      </c>
      <c r="N35" s="59">
        <f>IF(SUM('Total Number of Participants'!B35:M35)&gt;0,'Food Costs'!N35/SUM('Total Number of Participants'!B35:M35)," ")</f>
        <v>40.40352088367276</v>
      </c>
      <c r="O35" s="47"/>
    </row>
    <row r="36" spans="1:15" ht="12" customHeight="1">
      <c r="A36" s="10" t="str">
        <f>'Pregnant Women Participating'!A36</f>
        <v>Eastern Cherokee, NC</v>
      </c>
      <c r="B36" s="41">
        <v>43.5172</v>
      </c>
      <c r="C36" s="42">
        <v>30.9466</v>
      </c>
      <c r="D36" s="42">
        <v>33.136</v>
      </c>
      <c r="E36" s="42">
        <v>38.5164</v>
      </c>
      <c r="F36" s="42">
        <v>44.9665</v>
      </c>
      <c r="G36" s="42">
        <v>41.6414</v>
      </c>
      <c r="H36" s="42">
        <v>37.1507</v>
      </c>
      <c r="I36" s="42">
        <v>33.4272</v>
      </c>
      <c r="J36" s="42">
        <v>40.764</v>
      </c>
      <c r="K36" s="42">
        <v>35.2487</v>
      </c>
      <c r="L36" s="42">
        <v>46.4056</v>
      </c>
      <c r="M36" s="54">
        <v>20.4</v>
      </c>
      <c r="N36" s="59">
        <f>IF(SUM('Total Number of Participants'!B36:M36)&gt;0,'Food Costs'!N36/SUM('Total Number of Participants'!B36:M36)," ")</f>
        <v>37.08744769874477</v>
      </c>
      <c r="O36" s="47"/>
    </row>
    <row r="37" spans="1:15" s="23" customFormat="1" ht="24.75" customHeight="1">
      <c r="A37" s="19" t="str">
        <f>'Pregnant Women Participating'!A37</f>
        <v>Southeast Region</v>
      </c>
      <c r="B37" s="43">
        <v>42.5513</v>
      </c>
      <c r="C37" s="44">
        <v>44.9102</v>
      </c>
      <c r="D37" s="44">
        <v>41.2629</v>
      </c>
      <c r="E37" s="44">
        <v>38.9642</v>
      </c>
      <c r="F37" s="44">
        <v>41.7014</v>
      </c>
      <c r="G37" s="44">
        <v>42.2218</v>
      </c>
      <c r="H37" s="44">
        <v>41.9366</v>
      </c>
      <c r="I37" s="44">
        <v>44.5053</v>
      </c>
      <c r="J37" s="44">
        <v>41.0299</v>
      </c>
      <c r="K37" s="44">
        <v>44.8271</v>
      </c>
      <c r="L37" s="44">
        <v>44.528</v>
      </c>
      <c r="M37" s="53">
        <v>44.0999</v>
      </c>
      <c r="N37" s="60">
        <f>IF(SUM('Total Number of Participants'!B37:M37)&gt;0,'Food Costs'!N37/SUM('Total Number of Participants'!B37:M37)," ")</f>
        <v>42.7125664818784</v>
      </c>
      <c r="O37" s="47"/>
    </row>
    <row r="38" spans="1:15" ht="12" customHeight="1">
      <c r="A38" s="10" t="str">
        <f>'Pregnant Women Participating'!A38</f>
        <v>Illinois</v>
      </c>
      <c r="B38" s="41">
        <v>63.1971</v>
      </c>
      <c r="C38" s="42">
        <v>54.2815</v>
      </c>
      <c r="D38" s="42">
        <v>53.4476</v>
      </c>
      <c r="E38" s="42">
        <v>47.3809</v>
      </c>
      <c r="F38" s="42">
        <v>40.9654</v>
      </c>
      <c r="G38" s="42">
        <v>60.7498</v>
      </c>
      <c r="H38" s="42">
        <v>45.2499</v>
      </c>
      <c r="I38" s="42">
        <v>75.012</v>
      </c>
      <c r="J38" s="42">
        <v>45.3003</v>
      </c>
      <c r="K38" s="42">
        <v>41.59</v>
      </c>
      <c r="L38" s="42">
        <v>40.8547</v>
      </c>
      <c r="M38" s="54">
        <v>57.1221</v>
      </c>
      <c r="N38" s="59">
        <f>IF(SUM('Total Number of Participants'!B38:M38)&gt;0,'Food Costs'!N38/SUM('Total Number of Participants'!B38:M38)," ")</f>
        <v>52.158455414000954</v>
      </c>
      <c r="O38" s="47"/>
    </row>
    <row r="39" spans="1:15" ht="12" customHeight="1">
      <c r="A39" s="10" t="str">
        <f>'Pregnant Women Participating'!A39</f>
        <v>Indiana</v>
      </c>
      <c r="B39" s="41">
        <v>40.6197</v>
      </c>
      <c r="C39" s="42">
        <v>38.4415</v>
      </c>
      <c r="D39" s="42">
        <v>38.5633</v>
      </c>
      <c r="E39" s="42">
        <v>37.3796</v>
      </c>
      <c r="F39" s="42">
        <v>32.4398</v>
      </c>
      <c r="G39" s="42">
        <v>35.9673</v>
      </c>
      <c r="H39" s="42">
        <v>36.9403</v>
      </c>
      <c r="I39" s="42">
        <v>33.5772</v>
      </c>
      <c r="J39" s="42">
        <v>36.3772</v>
      </c>
      <c r="K39" s="42">
        <v>35.5553</v>
      </c>
      <c r="L39" s="42">
        <v>33.621</v>
      </c>
      <c r="M39" s="54">
        <v>34.3476</v>
      </c>
      <c r="N39" s="59">
        <f>IF(SUM('Total Number of Participants'!B39:M39)&gt;0,'Food Costs'!N39/SUM('Total Number of Participants'!B39:M39)," ")</f>
        <v>36.1717446997437</v>
      </c>
      <c r="O39" s="47"/>
    </row>
    <row r="40" spans="1:15" ht="12" customHeight="1">
      <c r="A40" s="10" t="str">
        <f>'Pregnant Women Participating'!A40</f>
        <v>Michigan</v>
      </c>
      <c r="B40" s="41">
        <v>38.2296</v>
      </c>
      <c r="C40" s="42">
        <v>38.9408</v>
      </c>
      <c r="D40" s="42">
        <v>38.939</v>
      </c>
      <c r="E40" s="42">
        <v>38.3263</v>
      </c>
      <c r="F40" s="42">
        <v>36.6764</v>
      </c>
      <c r="G40" s="42">
        <v>37.1896</v>
      </c>
      <c r="H40" s="42">
        <v>36.9677</v>
      </c>
      <c r="I40" s="42">
        <v>40.1933</v>
      </c>
      <c r="J40" s="42">
        <v>38.3853</v>
      </c>
      <c r="K40" s="42">
        <v>40.911</v>
      </c>
      <c r="L40" s="42">
        <v>39.5031</v>
      </c>
      <c r="M40" s="54">
        <v>38.966</v>
      </c>
      <c r="N40" s="59">
        <f>IF(SUM('Total Number of Participants'!B40:M40)&gt;0,'Food Costs'!N40/SUM('Total Number of Participants'!B40:M40)," ")</f>
        <v>38.600958518442724</v>
      </c>
      <c r="O40" s="47"/>
    </row>
    <row r="41" spans="1:15" ht="12" customHeight="1">
      <c r="A41" s="10" t="str">
        <f>'Pregnant Women Participating'!A41</f>
        <v>Minnesota</v>
      </c>
      <c r="B41" s="41">
        <v>20.0033</v>
      </c>
      <c r="C41" s="42">
        <v>39.0196</v>
      </c>
      <c r="D41" s="42">
        <v>50.5478</v>
      </c>
      <c r="E41" s="42">
        <v>44.1004</v>
      </c>
      <c r="F41" s="42">
        <v>40.2067</v>
      </c>
      <c r="G41" s="42">
        <v>47.5257</v>
      </c>
      <c r="H41" s="42">
        <v>41.0707</v>
      </c>
      <c r="I41" s="42">
        <v>39.4677</v>
      </c>
      <c r="J41" s="42">
        <v>48.9454</v>
      </c>
      <c r="K41" s="42">
        <v>47.7607</v>
      </c>
      <c r="L41" s="42">
        <v>54.6916</v>
      </c>
      <c r="M41" s="54">
        <v>55.0155</v>
      </c>
      <c r="N41" s="59">
        <f>IF(SUM('Total Number of Participants'!B41:M41)&gt;0,'Food Costs'!N41/SUM('Total Number of Participants'!B41:M41)," ")</f>
        <v>43.980916060687676</v>
      </c>
      <c r="O41" s="47"/>
    </row>
    <row r="42" spans="1:15" ht="12" customHeight="1">
      <c r="A42" s="10" t="str">
        <f>'Pregnant Women Participating'!A42</f>
        <v>Ohio</v>
      </c>
      <c r="B42" s="41">
        <v>32.7103</v>
      </c>
      <c r="C42" s="42">
        <v>9.6131</v>
      </c>
      <c r="D42" s="42">
        <v>32.1798</v>
      </c>
      <c r="E42" s="42">
        <v>52.5585</v>
      </c>
      <c r="F42" s="42">
        <v>30.6394</v>
      </c>
      <c r="G42" s="42">
        <v>32.1268</v>
      </c>
      <c r="H42" s="42">
        <v>31.3617</v>
      </c>
      <c r="I42" s="42">
        <v>12.3224</v>
      </c>
      <c r="J42" s="42">
        <v>31.0562</v>
      </c>
      <c r="K42" s="42">
        <v>31.8022</v>
      </c>
      <c r="L42" s="42">
        <v>32.3721</v>
      </c>
      <c r="M42" s="54">
        <v>51.7121</v>
      </c>
      <c r="N42" s="59">
        <f>IF(SUM('Total Number of Participants'!B42:M42)&gt;0,'Food Costs'!N42/SUM('Total Number of Participants'!B42:M42)," ")</f>
        <v>31.674268895808112</v>
      </c>
      <c r="O42" s="47"/>
    </row>
    <row r="43" spans="1:15" ht="12" customHeight="1">
      <c r="A43" s="10" t="str">
        <f>'Pregnant Women Participating'!A43</f>
        <v>Wisconsin</v>
      </c>
      <c r="B43" s="41">
        <v>42.4188</v>
      </c>
      <c r="C43" s="42">
        <v>41.0878</v>
      </c>
      <c r="D43" s="42">
        <v>41.1015</v>
      </c>
      <c r="E43" s="42">
        <v>41.7991</v>
      </c>
      <c r="F43" s="42">
        <v>39.1858</v>
      </c>
      <c r="G43" s="42">
        <v>37.3302</v>
      </c>
      <c r="H43" s="42">
        <v>38.3467</v>
      </c>
      <c r="I43" s="42">
        <v>37.9269</v>
      </c>
      <c r="J43" s="42">
        <v>57.881</v>
      </c>
      <c r="K43" s="42">
        <v>17.3735</v>
      </c>
      <c r="L43" s="42">
        <v>38.5497</v>
      </c>
      <c r="M43" s="54">
        <v>61.5195</v>
      </c>
      <c r="N43" s="59">
        <f>IF(SUM('Total Number of Participants'!B43:M43)&gt;0,'Food Costs'!N43/SUM('Total Number of Participants'!B43:M43)," ")</f>
        <v>41.23095913458138</v>
      </c>
      <c r="O43" s="47"/>
    </row>
    <row r="44" spans="1:15" s="23" customFormat="1" ht="24.75" customHeight="1">
      <c r="A44" s="19" t="str">
        <f>'Pregnant Women Participating'!A44</f>
        <v>Midwest Region</v>
      </c>
      <c r="B44" s="43">
        <v>41.0456</v>
      </c>
      <c r="C44" s="44">
        <v>35.7632</v>
      </c>
      <c r="D44" s="44">
        <v>41.9315</v>
      </c>
      <c r="E44" s="44">
        <v>44.2294</v>
      </c>
      <c r="F44" s="44">
        <v>36.2804</v>
      </c>
      <c r="G44" s="44">
        <v>42.1001</v>
      </c>
      <c r="H44" s="44">
        <v>38.0714</v>
      </c>
      <c r="I44" s="44">
        <v>40.2772</v>
      </c>
      <c r="J44" s="44">
        <v>40.9651</v>
      </c>
      <c r="K44" s="44">
        <v>36.8248</v>
      </c>
      <c r="L44" s="44">
        <v>38.9769</v>
      </c>
      <c r="M44" s="53">
        <v>48.8847</v>
      </c>
      <c r="N44" s="60">
        <f>IF(SUM('Total Number of Participants'!B44:M44)&gt;0,'Food Costs'!N44/SUM('Total Number of Participants'!B44:M44)," ")</f>
        <v>40.447991517025976</v>
      </c>
      <c r="O44" s="47"/>
    </row>
    <row r="45" spans="1:15" ht="12" customHeight="1">
      <c r="A45" s="10" t="str">
        <f>'Pregnant Women Participating'!A45</f>
        <v>Arkansas</v>
      </c>
      <c r="B45" s="41">
        <v>42.9374</v>
      </c>
      <c r="C45" s="42">
        <v>43.057</v>
      </c>
      <c r="D45" s="42">
        <v>43.5898</v>
      </c>
      <c r="E45" s="42">
        <v>44.2888</v>
      </c>
      <c r="F45" s="42">
        <v>41.4502</v>
      </c>
      <c r="G45" s="42">
        <v>42.3267</v>
      </c>
      <c r="H45" s="42">
        <v>42.0896</v>
      </c>
      <c r="I45" s="42">
        <v>44.2681</v>
      </c>
      <c r="J45" s="42">
        <v>42.9738</v>
      </c>
      <c r="K45" s="42">
        <v>43.4027</v>
      </c>
      <c r="L45" s="42">
        <v>43.8328</v>
      </c>
      <c r="M45" s="54">
        <v>42.8901</v>
      </c>
      <c r="N45" s="59">
        <f>IF(SUM('Total Number of Participants'!B45:M45)&gt;0,'Food Costs'!N45/SUM('Total Number of Participants'!B45:M45)," ")</f>
        <v>43.09381931110964</v>
      </c>
      <c r="O45" s="47"/>
    </row>
    <row r="46" spans="1:15" ht="12" customHeight="1">
      <c r="A46" s="10" t="str">
        <f>'Pregnant Women Participating'!A46</f>
        <v>Louisiana</v>
      </c>
      <c r="B46" s="41">
        <v>48.9518</v>
      </c>
      <c r="C46" s="42">
        <v>47.8276</v>
      </c>
      <c r="D46" s="42">
        <v>47.1907</v>
      </c>
      <c r="E46" s="42">
        <v>48.0485</v>
      </c>
      <c r="F46" s="42">
        <v>49.1349</v>
      </c>
      <c r="G46" s="42">
        <v>45.5164</v>
      </c>
      <c r="H46" s="42">
        <v>44.2445</v>
      </c>
      <c r="I46" s="42">
        <v>46.5592</v>
      </c>
      <c r="J46" s="42">
        <v>49.9931</v>
      </c>
      <c r="K46" s="42">
        <v>72.6185</v>
      </c>
      <c r="L46" s="42">
        <v>18.0701</v>
      </c>
      <c r="M46" s="54">
        <v>47.7793</v>
      </c>
      <c r="N46" s="59">
        <f>IF(SUM('Total Number of Participants'!B46:M46)&gt;0,'Food Costs'!N46/SUM('Total Number of Participants'!B46:M46)," ")</f>
        <v>47.1416204766431</v>
      </c>
      <c r="O46" s="47"/>
    </row>
    <row r="47" spans="1:15" ht="12" customHeight="1">
      <c r="A47" s="10" t="str">
        <f>'Pregnant Women Participating'!A47</f>
        <v>New Mexico</v>
      </c>
      <c r="B47" s="41">
        <v>33.8471</v>
      </c>
      <c r="C47" s="42">
        <v>33.9882</v>
      </c>
      <c r="D47" s="42">
        <v>16.2627</v>
      </c>
      <c r="E47" s="42">
        <v>35.5056</v>
      </c>
      <c r="F47" s="42">
        <v>33.2363</v>
      </c>
      <c r="G47" s="42">
        <v>52.2495</v>
      </c>
      <c r="H47" s="42">
        <v>12.4409</v>
      </c>
      <c r="I47" s="42">
        <v>52.5429</v>
      </c>
      <c r="J47" s="42">
        <v>34.1954</v>
      </c>
      <c r="K47" s="42">
        <v>35.2768</v>
      </c>
      <c r="L47" s="42">
        <v>36.0475</v>
      </c>
      <c r="M47" s="54">
        <v>42.9053</v>
      </c>
      <c r="N47" s="59">
        <f>IF(SUM('Total Number of Participants'!B47:M47)&gt;0,'Food Costs'!N47/SUM('Total Number of Participants'!B47:M47)," ")</f>
        <v>34.84100145038586</v>
      </c>
      <c r="O47" s="47"/>
    </row>
    <row r="48" spans="1:15" ht="12" customHeight="1">
      <c r="A48" s="10" t="str">
        <f>'Pregnant Women Participating'!A48</f>
        <v>Oklahoma</v>
      </c>
      <c r="B48" s="41">
        <v>40.0103</v>
      </c>
      <c r="C48" s="42">
        <v>39.8646</v>
      </c>
      <c r="D48" s="42">
        <v>36.3383</v>
      </c>
      <c r="E48" s="42">
        <v>40.0925</v>
      </c>
      <c r="F48" s="42">
        <v>35.7474</v>
      </c>
      <c r="G48" s="42">
        <v>33.7325</v>
      </c>
      <c r="H48" s="42">
        <v>38.6758</v>
      </c>
      <c r="I48" s="42">
        <v>34.7378</v>
      </c>
      <c r="J48" s="42">
        <v>26.8735</v>
      </c>
      <c r="K48" s="42">
        <v>27.4154</v>
      </c>
      <c r="L48" s="42">
        <v>33.2564</v>
      </c>
      <c r="M48" s="54">
        <v>36.4078</v>
      </c>
      <c r="N48" s="59">
        <f>IF(SUM('Total Number of Participants'!B48:M48)&gt;0,'Food Costs'!N48/SUM('Total Number of Participants'!B48:M48)," ")</f>
        <v>35.25030026279836</v>
      </c>
      <c r="O48" s="47"/>
    </row>
    <row r="49" spans="1:15" ht="12" customHeight="1">
      <c r="A49" s="10" t="str">
        <f>'Pregnant Women Participating'!A49</f>
        <v>Texas</v>
      </c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54"/>
      <c r="N49" s="59" t="str">
        <f>IF(SUM('Total Number of Participants'!B49:M49)&gt;0,'Food Costs'!N49/SUM('Total Number of Participants'!B49:M49)," ")</f>
        <v> </v>
      </c>
      <c r="O49" s="47"/>
    </row>
    <row r="50" spans="1:15" ht="12" customHeight="1">
      <c r="A50" s="10" t="str">
        <f>'Pregnant Women Participating'!A50</f>
        <v>Texas</v>
      </c>
      <c r="B50" s="41">
        <v>42.5334</v>
      </c>
      <c r="C50" s="42">
        <v>22.4927</v>
      </c>
      <c r="D50" s="42">
        <v>31.4909</v>
      </c>
      <c r="E50" s="42">
        <v>24.5402</v>
      </c>
      <c r="F50" s="42">
        <v>28.8285</v>
      </c>
      <c r="G50" s="42">
        <v>29.7216</v>
      </c>
      <c r="H50" s="42">
        <v>20.482</v>
      </c>
      <c r="I50" s="42">
        <v>48.7333</v>
      </c>
      <c r="J50" s="42">
        <v>9.972</v>
      </c>
      <c r="K50" s="42">
        <v>42.8234</v>
      </c>
      <c r="L50" s="42">
        <v>15.1169</v>
      </c>
      <c r="M50" s="54">
        <v>41.0708</v>
      </c>
      <c r="N50" s="59">
        <f>IF(SUM('Total Number of Participants'!B50:M50)&gt;0,'Food Costs'!N50/SUM('Total Number of Participants'!B50:M50)," ")</f>
        <v>29.81383300156147</v>
      </c>
      <c r="O50" s="47"/>
    </row>
    <row r="51" spans="1:15" ht="12" customHeight="1">
      <c r="A51" s="10" t="str">
        <f>'Pregnant Women Participating'!A51</f>
        <v>Acoma, Canoncito &amp; Laguna, NM</v>
      </c>
      <c r="B51" s="41">
        <v>34.2609</v>
      </c>
      <c r="C51" s="42">
        <v>41.1327</v>
      </c>
      <c r="D51" s="42">
        <v>69.3913</v>
      </c>
      <c r="E51" s="42">
        <v>48.9904</v>
      </c>
      <c r="F51" s="42">
        <v>39.1061</v>
      </c>
      <c r="G51" s="42">
        <v>52.4232</v>
      </c>
      <c r="H51" s="42">
        <v>59.2865</v>
      </c>
      <c r="I51" s="42">
        <v>58.6015</v>
      </c>
      <c r="J51" s="42">
        <v>78.6273</v>
      </c>
      <c r="K51" s="42">
        <v>35.0877</v>
      </c>
      <c r="L51" s="42">
        <v>55.9866</v>
      </c>
      <c r="M51" s="54">
        <v>50.2526</v>
      </c>
      <c r="N51" s="59">
        <f>IF(SUM('Total Number of Participants'!B51:M51)&gt;0,'Food Costs'!N51/SUM('Total Number of Participants'!B51:M51)," ")</f>
        <v>51.777897457992246</v>
      </c>
      <c r="O51" s="47"/>
    </row>
    <row r="52" spans="1:15" ht="12" customHeight="1">
      <c r="A52" s="10" t="str">
        <f>'Pregnant Women Participating'!A52</f>
        <v>Eight Northern Pueblos, NM</v>
      </c>
      <c r="B52" s="41">
        <v>57.8515</v>
      </c>
      <c r="C52" s="42">
        <v>57.4373</v>
      </c>
      <c r="D52" s="42">
        <v>59.8301</v>
      </c>
      <c r="E52" s="42">
        <v>62.2143</v>
      </c>
      <c r="F52" s="42">
        <v>59.0551</v>
      </c>
      <c r="G52" s="42">
        <v>56.3578</v>
      </c>
      <c r="H52" s="42">
        <v>62.1941</v>
      </c>
      <c r="I52" s="42">
        <v>63.0042</v>
      </c>
      <c r="J52" s="42">
        <v>63.7124</v>
      </c>
      <c r="K52" s="42">
        <v>65.6549</v>
      </c>
      <c r="L52" s="42">
        <v>65.8419</v>
      </c>
      <c r="M52" s="54">
        <v>58.5267</v>
      </c>
      <c r="N52" s="59">
        <f>IF(SUM('Total Number of Participants'!B52:M52)&gt;0,'Food Costs'!N52/SUM('Total Number of Participants'!B52:M52)," ")</f>
        <v>60.91153846153846</v>
      </c>
      <c r="O52" s="47"/>
    </row>
    <row r="53" spans="1:15" ht="12" customHeight="1">
      <c r="A53" s="10" t="str">
        <f>'Pregnant Women Participating'!A53</f>
        <v>Five Sandoval Pueblos, NM</v>
      </c>
      <c r="B53" s="41">
        <v>62.0398</v>
      </c>
      <c r="C53" s="42">
        <v>59.29</v>
      </c>
      <c r="D53" s="42">
        <v>40.4357</v>
      </c>
      <c r="E53" s="42">
        <v>54.3242</v>
      </c>
      <c r="F53" s="42">
        <v>50.7033</v>
      </c>
      <c r="G53" s="42">
        <v>52.0975</v>
      </c>
      <c r="H53" s="42">
        <v>61.2438</v>
      </c>
      <c r="I53" s="42">
        <v>47.3074</v>
      </c>
      <c r="J53" s="42">
        <v>59.3952</v>
      </c>
      <c r="K53" s="42">
        <v>50.1641</v>
      </c>
      <c r="L53" s="42">
        <v>69.968</v>
      </c>
      <c r="M53" s="54">
        <v>60.4195</v>
      </c>
      <c r="N53" s="59">
        <f>IF(SUM('Total Number of Participants'!B53:M53)&gt;0,'Food Costs'!N53/SUM('Total Number of Participants'!B53:M53)," ")</f>
        <v>55.44403608419646</v>
      </c>
      <c r="O53" s="47"/>
    </row>
    <row r="54" spans="1:15" ht="12" customHeight="1">
      <c r="A54" s="10" t="str">
        <f>'Pregnant Women Participating'!A54</f>
        <v>Isleta Pueblo, NM</v>
      </c>
      <c r="B54" s="41">
        <v>48.149</v>
      </c>
      <c r="C54" s="42">
        <v>47.8071</v>
      </c>
      <c r="D54" s="42">
        <v>50.0516</v>
      </c>
      <c r="E54" s="42">
        <v>47.5195</v>
      </c>
      <c r="F54" s="42">
        <v>43.7324</v>
      </c>
      <c r="G54" s="42">
        <v>41.4188</v>
      </c>
      <c r="H54" s="42">
        <v>46.5907</v>
      </c>
      <c r="I54" s="42">
        <v>47.5172</v>
      </c>
      <c r="J54" s="42">
        <v>44.7784</v>
      </c>
      <c r="K54" s="42">
        <v>45.6718</v>
      </c>
      <c r="L54" s="42">
        <v>65.2865</v>
      </c>
      <c r="M54" s="54">
        <v>47.3641</v>
      </c>
      <c r="N54" s="59">
        <f>IF(SUM('Total Number of Participants'!B54:M54)&gt;0,'Food Costs'!N54/SUM('Total Number of Participants'!B54:M54)," ")</f>
        <v>48.07202061712057</v>
      </c>
      <c r="O54" s="47"/>
    </row>
    <row r="55" spans="1:15" ht="12" customHeight="1">
      <c r="A55" s="10" t="str">
        <f>'Pregnant Women Participating'!A55</f>
        <v>San Felipe Pueblo, NM</v>
      </c>
      <c r="B55" s="41">
        <v>36.2552</v>
      </c>
      <c r="C55" s="42">
        <v>51</v>
      </c>
      <c r="D55" s="42">
        <v>51.0821</v>
      </c>
      <c r="E55" s="42">
        <v>56.1748</v>
      </c>
      <c r="F55" s="42">
        <v>76.3883</v>
      </c>
      <c r="G55" s="42">
        <v>65.0932</v>
      </c>
      <c r="H55" s="42">
        <v>29.5666</v>
      </c>
      <c r="I55" s="42">
        <v>133.8298</v>
      </c>
      <c r="J55" s="42">
        <v>69.9861</v>
      </c>
      <c r="K55" s="42">
        <v>90.0561</v>
      </c>
      <c r="L55" s="42">
        <v>95.5333</v>
      </c>
      <c r="M55" s="54">
        <v>79.3681</v>
      </c>
      <c r="N55" s="59">
        <f>IF(SUM('Total Number of Participants'!B55:M55)&gt;0,'Food Costs'!N55/SUM('Total Number of Participants'!B55:M55)," ")</f>
        <v>69.43117408906883</v>
      </c>
      <c r="O55" s="47"/>
    </row>
    <row r="56" spans="1:15" ht="12" customHeight="1">
      <c r="A56" s="10" t="str">
        <f>'Pregnant Women Participating'!A56</f>
        <v>Santo Domingo Tribe, NM</v>
      </c>
      <c r="B56" s="41">
        <v>73.1215</v>
      </c>
      <c r="C56" s="42">
        <v>72.051</v>
      </c>
      <c r="D56" s="42">
        <v>67.4712</v>
      </c>
      <c r="E56" s="42">
        <v>81.1484</v>
      </c>
      <c r="F56" s="42">
        <v>64.6118</v>
      </c>
      <c r="G56" s="42">
        <v>70.2048</v>
      </c>
      <c r="H56" s="42">
        <v>77.1657</v>
      </c>
      <c r="I56" s="42">
        <v>90.8235</v>
      </c>
      <c r="J56" s="42">
        <v>86.6506</v>
      </c>
      <c r="K56" s="42">
        <v>100.9766</v>
      </c>
      <c r="L56" s="42">
        <v>84.4045</v>
      </c>
      <c r="M56" s="54">
        <v>212.6568</v>
      </c>
      <c r="N56" s="59">
        <f>IF(SUM('Total Number of Participants'!B56:M56)&gt;0,'Food Costs'!N56/SUM('Total Number of Participants'!B56:M56)," ")</f>
        <v>89.46052009456265</v>
      </c>
      <c r="O56" s="47"/>
    </row>
    <row r="57" spans="1:15" ht="12" customHeight="1">
      <c r="A57" s="10" t="str">
        <f>'Pregnant Women Participating'!A57</f>
        <v>Zuni Pueblo, NM</v>
      </c>
      <c r="B57" s="41">
        <v>56.0599</v>
      </c>
      <c r="C57" s="42">
        <v>54.296</v>
      </c>
      <c r="D57" s="42">
        <v>51.4653</v>
      </c>
      <c r="E57" s="42">
        <v>49.5622</v>
      </c>
      <c r="F57" s="42">
        <v>44.8411</v>
      </c>
      <c r="G57" s="42">
        <v>50.4633</v>
      </c>
      <c r="H57" s="42">
        <v>51.5239</v>
      </c>
      <c r="I57" s="42">
        <v>51.2537</v>
      </c>
      <c r="J57" s="42">
        <v>47.5758</v>
      </c>
      <c r="K57" s="42">
        <v>51.929</v>
      </c>
      <c r="L57" s="42">
        <v>48.4663</v>
      </c>
      <c r="M57" s="54">
        <v>42.3253</v>
      </c>
      <c r="N57" s="59">
        <f>IF(SUM('Total Number of Participants'!B57:M57)&gt;0,'Food Costs'!N57/SUM('Total Number of Participants'!B57:M57)," ")</f>
        <v>50.040398808753075</v>
      </c>
      <c r="O57" s="47"/>
    </row>
    <row r="58" spans="1:15" ht="12" customHeight="1">
      <c r="A58" s="10" t="str">
        <f>'Pregnant Women Participating'!A58</f>
        <v>Cherokee Nation, OK</v>
      </c>
      <c r="B58" s="41">
        <v>22.5397</v>
      </c>
      <c r="C58" s="42">
        <v>34.7678</v>
      </c>
      <c r="D58" s="42">
        <v>40.3159</v>
      </c>
      <c r="E58" s="42">
        <v>45.2962</v>
      </c>
      <c r="F58" s="42">
        <v>55.5986</v>
      </c>
      <c r="G58" s="42">
        <v>13.4049</v>
      </c>
      <c r="H58" s="42">
        <v>64.7916</v>
      </c>
      <c r="I58" s="42">
        <v>64.8711</v>
      </c>
      <c r="J58" s="42">
        <v>21.38</v>
      </c>
      <c r="K58" s="42">
        <v>34.6738</v>
      </c>
      <c r="L58" s="42">
        <v>10.3614</v>
      </c>
      <c r="M58" s="54">
        <v>39.392</v>
      </c>
      <c r="N58" s="59">
        <f>IF(SUM('Total Number of Participants'!B58:M58)&gt;0,'Food Costs'!N58/SUM('Total Number of Participants'!B58:M58)," ")</f>
        <v>36.936753921731494</v>
      </c>
      <c r="O58" s="47"/>
    </row>
    <row r="59" spans="1:15" ht="12" customHeight="1">
      <c r="A59" s="10" t="str">
        <f>'Pregnant Women Participating'!A59</f>
        <v>Chickasaw Nation, OK</v>
      </c>
      <c r="B59" s="41">
        <v>35.5978</v>
      </c>
      <c r="C59" s="42">
        <v>34.0282</v>
      </c>
      <c r="D59" s="42">
        <v>35.4815</v>
      </c>
      <c r="E59" s="42">
        <v>12.7269</v>
      </c>
      <c r="F59" s="42">
        <v>31.0918</v>
      </c>
      <c r="G59" s="42">
        <v>32.3348</v>
      </c>
      <c r="H59" s="42">
        <v>33.6967</v>
      </c>
      <c r="I59" s="42">
        <v>34.4171</v>
      </c>
      <c r="J59" s="42">
        <v>37.7206</v>
      </c>
      <c r="K59" s="42">
        <v>33.2355</v>
      </c>
      <c r="L59" s="42">
        <v>33.3754</v>
      </c>
      <c r="M59" s="54">
        <v>32.7941</v>
      </c>
      <c r="N59" s="59">
        <f>IF(SUM('Total Number of Participants'!B59:M59)&gt;0,'Food Costs'!N59/SUM('Total Number of Participants'!B59:M59)," ")</f>
        <v>32.25014855734313</v>
      </c>
      <c r="O59" s="47"/>
    </row>
    <row r="60" spans="1:15" ht="12" customHeight="1">
      <c r="A60" s="10" t="str">
        <f>'Pregnant Women Participating'!A60</f>
        <v>Choctaw Nation, OK</v>
      </c>
      <c r="B60" s="41">
        <v>37.4267</v>
      </c>
      <c r="C60" s="42">
        <v>35.5918</v>
      </c>
      <c r="D60" s="42">
        <v>36.7529</v>
      </c>
      <c r="E60" s="42">
        <v>37.5271</v>
      </c>
      <c r="F60" s="42">
        <v>31.6763</v>
      </c>
      <c r="G60" s="42">
        <v>35.1152</v>
      </c>
      <c r="H60" s="42">
        <v>39.7674</v>
      </c>
      <c r="I60" s="42">
        <v>35.1901</v>
      </c>
      <c r="J60" s="42">
        <v>37.4968</v>
      </c>
      <c r="K60" s="42">
        <v>36.8193</v>
      </c>
      <c r="L60" s="42">
        <v>35.2335</v>
      </c>
      <c r="M60" s="54">
        <v>38.0822</v>
      </c>
      <c r="N60" s="59">
        <f>IF(SUM('Total Number of Participants'!B60:M60)&gt;0,'Food Costs'!N60/SUM('Total Number of Participants'!B60:M60)," ")</f>
        <v>36.39272870075648</v>
      </c>
      <c r="O60" s="47"/>
    </row>
    <row r="61" spans="1:15" ht="12" customHeight="1">
      <c r="A61" s="10" t="str">
        <f>'Pregnant Women Participating'!A61</f>
        <v>Citizen Potawatomi Nation, OK</v>
      </c>
      <c r="B61" s="41">
        <v>40.5511</v>
      </c>
      <c r="C61" s="42">
        <v>36.0269</v>
      </c>
      <c r="D61" s="42">
        <v>36.2474</v>
      </c>
      <c r="E61" s="42">
        <v>39.7689</v>
      </c>
      <c r="F61" s="42">
        <v>35.51</v>
      </c>
      <c r="G61" s="42">
        <v>38.9969</v>
      </c>
      <c r="H61" s="42">
        <v>41.5443</v>
      </c>
      <c r="I61" s="42">
        <v>36.5913</v>
      </c>
      <c r="J61" s="42">
        <v>35.3385</v>
      </c>
      <c r="K61" s="42">
        <v>38.8431</v>
      </c>
      <c r="L61" s="42">
        <v>37.4754</v>
      </c>
      <c r="M61" s="54">
        <v>36.3509</v>
      </c>
      <c r="N61" s="59">
        <f>IF(SUM('Total Number of Participants'!B61:M61)&gt;0,'Food Costs'!N61/SUM('Total Number of Participants'!B61:M61)," ")</f>
        <v>37.77485916415564</v>
      </c>
      <c r="O61" s="47"/>
    </row>
    <row r="62" spans="1:15" ht="12" customHeight="1">
      <c r="A62" s="10" t="str">
        <f>'Pregnant Women Participating'!A62</f>
        <v>Inter-Tribal Council, OK</v>
      </c>
      <c r="B62" s="41">
        <v>58.1652</v>
      </c>
      <c r="C62" s="42">
        <v>54.3291</v>
      </c>
      <c r="D62" s="42">
        <v>55.2245</v>
      </c>
      <c r="E62" s="42">
        <v>54.0036</v>
      </c>
      <c r="F62" s="42">
        <v>52.4326</v>
      </c>
      <c r="G62" s="42">
        <v>53.053</v>
      </c>
      <c r="H62" s="42">
        <v>55.6215</v>
      </c>
      <c r="I62" s="42">
        <v>54.4471</v>
      </c>
      <c r="J62" s="42">
        <v>55.4289</v>
      </c>
      <c r="K62" s="42">
        <v>57.7974</v>
      </c>
      <c r="L62" s="42">
        <v>56.1527</v>
      </c>
      <c r="M62" s="54">
        <v>56.0503</v>
      </c>
      <c r="N62" s="59">
        <f>IF(SUM('Total Number of Participants'!B62:M62)&gt;0,'Food Costs'!N62/SUM('Total Number of Participants'!B62:M62)," ")</f>
        <v>55.22678185745141</v>
      </c>
      <c r="O62" s="47"/>
    </row>
    <row r="63" spans="1:15" ht="12" customHeight="1">
      <c r="A63" s="10" t="str">
        <f>'Pregnant Women Participating'!A63</f>
        <v>Muscogee Creek Nation, OK</v>
      </c>
      <c r="B63" s="41">
        <v>41.8543</v>
      </c>
      <c r="C63" s="42">
        <v>58.5911</v>
      </c>
      <c r="D63" s="42">
        <v>22.0284</v>
      </c>
      <c r="E63" s="42">
        <v>41.4254</v>
      </c>
      <c r="F63" s="42">
        <v>36.7537</v>
      </c>
      <c r="G63" s="42">
        <v>37.3478</v>
      </c>
      <c r="H63" s="42">
        <v>40.0762</v>
      </c>
      <c r="I63" s="42">
        <v>37.1332</v>
      </c>
      <c r="J63" s="42">
        <v>39.8138</v>
      </c>
      <c r="K63" s="42">
        <v>39.5728</v>
      </c>
      <c r="L63" s="42">
        <v>36.8968</v>
      </c>
      <c r="M63" s="54">
        <v>39.6816</v>
      </c>
      <c r="N63" s="59">
        <f>IF(SUM('Total Number of Participants'!B63:M63)&gt;0,'Food Costs'!N63/SUM('Total Number of Participants'!B63:M63)," ")</f>
        <v>39.28233151183971</v>
      </c>
      <c r="O63" s="47"/>
    </row>
    <row r="64" spans="1:15" ht="12" customHeight="1">
      <c r="A64" s="10" t="str">
        <f>'Pregnant Women Participating'!A64</f>
        <v>Osage Tribal Council, OK</v>
      </c>
      <c r="B64" s="41">
        <v>66.0606</v>
      </c>
      <c r="C64" s="42">
        <v>27.3836</v>
      </c>
      <c r="D64" s="42">
        <v>49.8836</v>
      </c>
      <c r="E64" s="42">
        <v>48.5778</v>
      </c>
      <c r="F64" s="42">
        <v>45.5827</v>
      </c>
      <c r="G64" s="42">
        <v>35.6515</v>
      </c>
      <c r="H64" s="42">
        <v>54.6311</v>
      </c>
      <c r="I64" s="42">
        <v>44.95</v>
      </c>
      <c r="J64" s="42">
        <v>49.6102</v>
      </c>
      <c r="K64" s="42">
        <v>45.3964</v>
      </c>
      <c r="L64" s="42">
        <v>46.1248</v>
      </c>
      <c r="M64" s="54">
        <v>78.0052</v>
      </c>
      <c r="N64" s="59">
        <f>IF(SUM('Total Number of Participants'!B64:M64)&gt;0,'Food Costs'!N64/SUM('Total Number of Participants'!B64:M64)," ")</f>
        <v>49.42823641167216</v>
      </c>
      <c r="O64" s="47"/>
    </row>
    <row r="65" spans="1:15" ht="12" customHeight="1">
      <c r="A65" s="10" t="str">
        <f>'Pregnant Women Participating'!A65</f>
        <v>Otoe-Missouria Tribe, OK</v>
      </c>
      <c r="B65" s="41">
        <v>46.745</v>
      </c>
      <c r="C65" s="42">
        <v>35.3727</v>
      </c>
      <c r="D65" s="42">
        <v>69.9405</v>
      </c>
      <c r="E65" s="42">
        <v>35.286</v>
      </c>
      <c r="F65" s="42">
        <v>54.7342</v>
      </c>
      <c r="G65" s="42">
        <v>-9.4195</v>
      </c>
      <c r="H65" s="42">
        <v>39.5699</v>
      </c>
      <c r="I65" s="42">
        <v>55.9615</v>
      </c>
      <c r="J65" s="42">
        <v>41.3369</v>
      </c>
      <c r="K65" s="42">
        <v>37.5127</v>
      </c>
      <c r="L65" s="42">
        <v>40.0061</v>
      </c>
      <c r="M65" s="54">
        <v>57.4726</v>
      </c>
      <c r="N65" s="59">
        <f>IF(SUM('Total Number of Participants'!B65:M65)&gt;0,'Food Costs'!N65/SUM('Total Number of Participants'!B65:M65)," ")</f>
        <v>41.852377572746626</v>
      </c>
      <c r="O65" s="47"/>
    </row>
    <row r="66" spans="1:15" ht="12" customHeight="1">
      <c r="A66" s="10" t="str">
        <f>'Pregnant Women Participating'!A66</f>
        <v>Wichita, Caddo &amp; Delaware (WCD), OK</v>
      </c>
      <c r="B66" s="41">
        <v>38.1358</v>
      </c>
      <c r="C66" s="42">
        <v>35.7757</v>
      </c>
      <c r="D66" s="42">
        <v>35.0254</v>
      </c>
      <c r="E66" s="42">
        <v>37.5835</v>
      </c>
      <c r="F66" s="42">
        <v>33.4569</v>
      </c>
      <c r="G66" s="42">
        <v>35.161</v>
      </c>
      <c r="H66" s="42">
        <v>36.974</v>
      </c>
      <c r="I66" s="42">
        <v>33.8682</v>
      </c>
      <c r="J66" s="42">
        <v>35.8047</v>
      </c>
      <c r="K66" s="42">
        <v>34.7935</v>
      </c>
      <c r="L66" s="42">
        <v>33.6686</v>
      </c>
      <c r="M66" s="54">
        <v>35.5166</v>
      </c>
      <c r="N66" s="59">
        <f>IF(SUM('Total Number of Participants'!B66:M66)&gt;0,'Food Costs'!N66/SUM('Total Number of Participants'!B66:M66)," ")</f>
        <v>35.47522414261531</v>
      </c>
      <c r="O66" s="47"/>
    </row>
    <row r="67" spans="1:15" s="23" customFormat="1" ht="24.75" customHeight="1">
      <c r="A67" s="19" t="str">
        <f>'Pregnant Women Participating'!A67</f>
        <v>Southwest Region</v>
      </c>
      <c r="B67" s="43">
        <v>42.6229</v>
      </c>
      <c r="C67" s="44">
        <v>28.4784</v>
      </c>
      <c r="D67" s="44">
        <v>33.8424</v>
      </c>
      <c r="E67" s="44">
        <v>30.1433</v>
      </c>
      <c r="F67" s="44">
        <v>32.7333</v>
      </c>
      <c r="G67" s="44">
        <v>33.3658</v>
      </c>
      <c r="H67" s="44">
        <v>25.9395</v>
      </c>
      <c r="I67" s="44">
        <v>47.3491</v>
      </c>
      <c r="J67" s="44">
        <v>19.0427</v>
      </c>
      <c r="K67" s="44">
        <v>44.461</v>
      </c>
      <c r="L67" s="44">
        <v>19.8925</v>
      </c>
      <c r="M67" s="53">
        <v>41.709</v>
      </c>
      <c r="N67" s="60">
        <f>IF(SUM('Total Number of Participants'!B67:M67)&gt;0,'Food Costs'!N67/SUM('Total Number of Participants'!B67:M67)," ")</f>
        <v>33.29454466051152</v>
      </c>
      <c r="O67" s="47"/>
    </row>
    <row r="68" spans="1:15" ht="12" customHeight="1">
      <c r="A68" s="10" t="str">
        <f>'Pregnant Women Participating'!A68</f>
        <v>Colorado</v>
      </c>
      <c r="B68" s="41">
        <v>56.1129</v>
      </c>
      <c r="C68" s="42">
        <v>42.1465</v>
      </c>
      <c r="D68" s="42">
        <v>24.7284</v>
      </c>
      <c r="E68" s="42">
        <v>41.2924</v>
      </c>
      <c r="F68" s="42">
        <v>40.2689</v>
      </c>
      <c r="G68" s="42">
        <v>55.9892</v>
      </c>
      <c r="H68" s="42">
        <v>24.5836</v>
      </c>
      <c r="I68" s="42">
        <v>42.3427</v>
      </c>
      <c r="J68" s="42">
        <v>56.1789</v>
      </c>
      <c r="K68" s="42">
        <v>41.2915</v>
      </c>
      <c r="L68" s="42">
        <v>25.5742</v>
      </c>
      <c r="M68" s="54">
        <v>40.83</v>
      </c>
      <c r="N68" s="59">
        <f>IF(SUM('Total Number of Participants'!B68:M68)&gt;0,'Food Costs'!N68/SUM('Total Number of Participants'!B68:M68)," ")</f>
        <v>40.9913547379972</v>
      </c>
      <c r="O68" s="47"/>
    </row>
    <row r="69" spans="1:15" ht="12" customHeight="1">
      <c r="A69" s="10" t="str">
        <f>'Pregnant Women Participating'!A69</f>
        <v>Iowa</v>
      </c>
      <c r="B69" s="41">
        <v>13.6687</v>
      </c>
      <c r="C69" s="42">
        <v>33.4575</v>
      </c>
      <c r="D69" s="42">
        <v>33.2469</v>
      </c>
      <c r="E69" s="42">
        <v>35.9003</v>
      </c>
      <c r="F69" s="42">
        <v>28.6443</v>
      </c>
      <c r="G69" s="42">
        <v>28.9831</v>
      </c>
      <c r="H69" s="42">
        <v>30.6429</v>
      </c>
      <c r="I69" s="42">
        <v>28.0175</v>
      </c>
      <c r="J69" s="42">
        <v>31.0347</v>
      </c>
      <c r="K69" s="42">
        <v>35.8727</v>
      </c>
      <c r="L69" s="42">
        <v>34.0495</v>
      </c>
      <c r="M69" s="54">
        <v>33.0074</v>
      </c>
      <c r="N69" s="59">
        <f>IF(SUM('Total Number of Participants'!B69:M69)&gt;0,'Food Costs'!N69/SUM('Total Number of Participants'!B69:M69)," ")</f>
        <v>30.514703097303535</v>
      </c>
      <c r="O69" s="47"/>
    </row>
    <row r="70" spans="1:15" ht="12" customHeight="1">
      <c r="A70" s="10" t="str">
        <f>'Pregnant Women Participating'!A70</f>
        <v>Kansas</v>
      </c>
      <c r="B70" s="41">
        <v>39.1947</v>
      </c>
      <c r="C70" s="42">
        <v>37.7945</v>
      </c>
      <c r="D70" s="42">
        <v>39.1024</v>
      </c>
      <c r="E70" s="42">
        <v>38.9999</v>
      </c>
      <c r="F70" s="42">
        <v>34.1629</v>
      </c>
      <c r="G70" s="42">
        <v>37.3741</v>
      </c>
      <c r="H70" s="42">
        <v>39.0047</v>
      </c>
      <c r="I70" s="42">
        <v>35.807</v>
      </c>
      <c r="J70" s="42">
        <v>38.7713</v>
      </c>
      <c r="K70" s="42">
        <v>38.3032</v>
      </c>
      <c r="L70" s="42">
        <v>37.3676</v>
      </c>
      <c r="M70" s="54">
        <v>39.85</v>
      </c>
      <c r="N70" s="59">
        <f>IF(SUM('Total Number of Participants'!B70:M70)&gt;0,'Food Costs'!N70/SUM('Total Number of Participants'!B70:M70)," ")</f>
        <v>37.981091430291876</v>
      </c>
      <c r="O70" s="47"/>
    </row>
    <row r="71" spans="1:15" ht="12" customHeight="1">
      <c r="A71" s="10" t="str">
        <f>'Pregnant Women Participating'!A71</f>
        <v>Missouri</v>
      </c>
      <c r="B71" s="41">
        <v>15.3046</v>
      </c>
      <c r="C71" s="42">
        <v>64.1419</v>
      </c>
      <c r="D71" s="42">
        <v>13.5055</v>
      </c>
      <c r="E71" s="42">
        <v>38.4876</v>
      </c>
      <c r="F71" s="42">
        <v>35.0207</v>
      </c>
      <c r="G71" s="42">
        <v>34.4563</v>
      </c>
      <c r="H71" s="42">
        <v>33.5563</v>
      </c>
      <c r="I71" s="42">
        <v>35.0525</v>
      </c>
      <c r="J71" s="42">
        <v>37.2469</v>
      </c>
      <c r="K71" s="42">
        <v>34.0938</v>
      </c>
      <c r="L71" s="42">
        <v>34.8145</v>
      </c>
      <c r="M71" s="54">
        <v>59.063</v>
      </c>
      <c r="N71" s="59">
        <f>IF(SUM('Total Number of Participants'!B71:M71)&gt;0,'Food Costs'!N71/SUM('Total Number of Participants'!B71:M71)," ")</f>
        <v>36.15988375891474</v>
      </c>
      <c r="O71" s="47"/>
    </row>
    <row r="72" spans="1:15" ht="12" customHeight="1">
      <c r="A72" s="10" t="str">
        <f>'Pregnant Women Participating'!A72</f>
        <v>Montana</v>
      </c>
      <c r="B72" s="41">
        <v>39.9258</v>
      </c>
      <c r="C72" s="42">
        <v>41.3799</v>
      </c>
      <c r="D72" s="42">
        <v>56.3929</v>
      </c>
      <c r="E72" s="42">
        <v>26.4263</v>
      </c>
      <c r="F72" s="42">
        <v>39.1795</v>
      </c>
      <c r="G72" s="42">
        <v>39.6094</v>
      </c>
      <c r="H72" s="42">
        <v>37.916</v>
      </c>
      <c r="I72" s="42">
        <v>40.2714</v>
      </c>
      <c r="J72" s="42">
        <v>37.4469</v>
      </c>
      <c r="K72" s="42">
        <v>55.794</v>
      </c>
      <c r="L72" s="42">
        <v>56.3873</v>
      </c>
      <c r="M72" s="54">
        <v>36.3773</v>
      </c>
      <c r="N72" s="59">
        <f>IF(SUM('Total Number of Participants'!B72:M72)&gt;0,'Food Costs'!N72/SUM('Total Number of Participants'!B72:M72)," ")</f>
        <v>42.225374181264975</v>
      </c>
      <c r="O72" s="47"/>
    </row>
    <row r="73" spans="1:15" ht="12" customHeight="1">
      <c r="A73" s="10" t="str">
        <f>'Pregnant Women Participating'!A73</f>
        <v>Nebraska</v>
      </c>
      <c r="B73" s="41">
        <v>40.9483</v>
      </c>
      <c r="C73" s="42">
        <v>42.0104</v>
      </c>
      <c r="D73" s="42">
        <v>25.0041</v>
      </c>
      <c r="E73" s="42">
        <v>61.7594</v>
      </c>
      <c r="F73" s="42">
        <v>41.1177</v>
      </c>
      <c r="G73" s="42">
        <v>41.9936</v>
      </c>
      <c r="H73" s="42">
        <v>39.2839</v>
      </c>
      <c r="I73" s="42">
        <v>60.8553</v>
      </c>
      <c r="J73" s="42">
        <v>19.8682</v>
      </c>
      <c r="K73" s="42">
        <v>38.9778</v>
      </c>
      <c r="L73" s="42">
        <v>39.7032</v>
      </c>
      <c r="M73" s="54">
        <v>38.9088</v>
      </c>
      <c r="N73" s="59">
        <f>IF(SUM('Total Number of Participants'!B73:M73)&gt;0,'Food Costs'!N73/SUM('Total Number of Participants'!B73:M73)," ")</f>
        <v>40.86860413150926</v>
      </c>
      <c r="O73" s="47"/>
    </row>
    <row r="74" spans="1:15" ht="12" customHeight="1">
      <c r="A74" s="10" t="str">
        <f>'Pregnant Women Participating'!A74</f>
        <v>North Dakota</v>
      </c>
      <c r="B74" s="41">
        <v>39.5299</v>
      </c>
      <c r="C74" s="42">
        <v>44.3679</v>
      </c>
      <c r="D74" s="42">
        <v>49.7248</v>
      </c>
      <c r="E74" s="42">
        <v>63.0803</v>
      </c>
      <c r="F74" s="42">
        <v>27.2134</v>
      </c>
      <c r="G74" s="42">
        <v>65.3386</v>
      </c>
      <c r="H74" s="42">
        <v>43.5094</v>
      </c>
      <c r="I74" s="42">
        <v>28.9471</v>
      </c>
      <c r="J74" s="42">
        <v>67.4441</v>
      </c>
      <c r="K74" s="42">
        <v>28.1834</v>
      </c>
      <c r="L74" s="42">
        <v>66.8777</v>
      </c>
      <c r="M74" s="54">
        <v>24.9954</v>
      </c>
      <c r="N74" s="59">
        <f>IF(SUM('Total Number of Participants'!B74:M74)&gt;0,'Food Costs'!N74/SUM('Total Number of Participants'!B74:M74)," ")</f>
        <v>45.834399811226476</v>
      </c>
      <c r="O74" s="47"/>
    </row>
    <row r="75" spans="1:15" ht="12" customHeight="1">
      <c r="A75" s="10" t="str">
        <f>'Pregnant Women Participating'!A75</f>
        <v>South Dakota</v>
      </c>
      <c r="B75" s="41">
        <v>43.906</v>
      </c>
      <c r="C75" s="42">
        <v>45.2099</v>
      </c>
      <c r="D75" s="42">
        <v>46.1434</v>
      </c>
      <c r="E75" s="42">
        <v>47.029</v>
      </c>
      <c r="F75" s="42">
        <v>43.4769</v>
      </c>
      <c r="G75" s="42">
        <v>42.7047</v>
      </c>
      <c r="H75" s="42">
        <v>44.5924</v>
      </c>
      <c r="I75" s="42">
        <v>42.3969</v>
      </c>
      <c r="J75" s="42">
        <v>44.9542</v>
      </c>
      <c r="K75" s="42">
        <v>42.4814</v>
      </c>
      <c r="L75" s="42">
        <v>63.1975</v>
      </c>
      <c r="M75" s="54">
        <v>32.9597</v>
      </c>
      <c r="N75" s="59">
        <f>IF(SUM('Total Number of Participants'!B75:M75)&gt;0,'Food Costs'!N75/SUM('Total Number of Participants'!B75:M75)," ")</f>
        <v>44.932818987058695</v>
      </c>
      <c r="O75" s="47"/>
    </row>
    <row r="76" spans="1:15" ht="12" customHeight="1">
      <c r="A76" s="10" t="str">
        <f>'Pregnant Women Participating'!A76</f>
        <v>Utah</v>
      </c>
      <c r="B76" s="41">
        <v>36.3865</v>
      </c>
      <c r="C76" s="42">
        <v>35.4374</v>
      </c>
      <c r="D76" s="42">
        <v>39.9836</v>
      </c>
      <c r="E76" s="42">
        <v>37.1991</v>
      </c>
      <c r="F76" s="42">
        <v>36.044</v>
      </c>
      <c r="G76" s="42">
        <v>40.3721</v>
      </c>
      <c r="H76" s="42">
        <v>36.0617</v>
      </c>
      <c r="I76" s="42">
        <v>35.964</v>
      </c>
      <c r="J76" s="42">
        <v>40.7417</v>
      </c>
      <c r="K76" s="42">
        <v>35.1744</v>
      </c>
      <c r="L76" s="42">
        <v>39.4303</v>
      </c>
      <c r="M76" s="54">
        <v>41.9103</v>
      </c>
      <c r="N76" s="59">
        <f>IF(SUM('Total Number of Participants'!B76:M76)&gt;0,'Food Costs'!N76/SUM('Total Number of Participants'!B76:M76)," ")</f>
        <v>37.88843185161949</v>
      </c>
      <c r="O76" s="47"/>
    </row>
    <row r="77" spans="1:15" ht="12" customHeight="1">
      <c r="A77" s="10" t="str">
        <f>'Pregnant Women Participating'!A77</f>
        <v>Wyoming</v>
      </c>
      <c r="B77" s="41">
        <v>45.5233</v>
      </c>
      <c r="C77" s="42">
        <v>29.5392</v>
      </c>
      <c r="D77" s="42">
        <v>32.8724</v>
      </c>
      <c r="E77" s="42">
        <v>30.4384</v>
      </c>
      <c r="F77" s="42">
        <v>14.9288</v>
      </c>
      <c r="G77" s="42">
        <v>31.157</v>
      </c>
      <c r="H77" s="42">
        <v>29.8835</v>
      </c>
      <c r="I77" s="42">
        <v>47.513</v>
      </c>
      <c r="J77" s="42">
        <v>15.8248</v>
      </c>
      <c r="K77" s="42">
        <v>45.7229</v>
      </c>
      <c r="L77" s="42">
        <v>30.9428</v>
      </c>
      <c r="M77" s="54">
        <v>16.8661</v>
      </c>
      <c r="N77" s="59">
        <f>IF(SUM('Total Number of Participants'!B77:M77)&gt;0,'Food Costs'!N77/SUM('Total Number of Participants'!B77:M77)," ")</f>
        <v>30.93509149359095</v>
      </c>
      <c r="O77" s="47"/>
    </row>
    <row r="78" spans="1:15" ht="12" customHeight="1">
      <c r="A78" s="10" t="str">
        <f>'Pregnant Women Participating'!A78</f>
        <v>Ute Mountain Ute Tribe, CO</v>
      </c>
      <c r="B78" s="41">
        <v>58.3396</v>
      </c>
      <c r="C78" s="42">
        <v>54.7023</v>
      </c>
      <c r="D78" s="42">
        <v>59.573</v>
      </c>
      <c r="E78" s="42">
        <v>59.535</v>
      </c>
      <c r="F78" s="42">
        <v>56.2426</v>
      </c>
      <c r="G78" s="42">
        <v>58.7172</v>
      </c>
      <c r="H78" s="42">
        <v>58.4898</v>
      </c>
      <c r="I78" s="42">
        <v>56.0212</v>
      </c>
      <c r="J78" s="42">
        <v>58.1095</v>
      </c>
      <c r="K78" s="42">
        <v>51.7062</v>
      </c>
      <c r="L78" s="42">
        <v>60.1027</v>
      </c>
      <c r="M78" s="54">
        <v>63.1404</v>
      </c>
      <c r="N78" s="59">
        <f>IF(SUM('Total Number of Participants'!B78:M78)&gt;0,'Food Costs'!N78/SUM('Total Number of Participants'!B78:M78)," ")</f>
        <v>57.77698446031079</v>
      </c>
      <c r="O78" s="47"/>
    </row>
    <row r="79" spans="1:15" ht="12" customHeight="1">
      <c r="A79" s="10" t="str">
        <f>'Pregnant Women Participating'!A79</f>
        <v>Omaha Sioux, NE</v>
      </c>
      <c r="B79" s="41">
        <v>80.0935</v>
      </c>
      <c r="C79" s="42">
        <v>80.4026</v>
      </c>
      <c r="D79" s="42">
        <v>83.1947</v>
      </c>
      <c r="E79" s="42">
        <v>77.8821</v>
      </c>
      <c r="F79" s="42">
        <v>73.2178</v>
      </c>
      <c r="G79" s="42">
        <v>77.671</v>
      </c>
      <c r="H79" s="42">
        <v>78.5089</v>
      </c>
      <c r="I79" s="42">
        <v>72.7961</v>
      </c>
      <c r="J79" s="42">
        <v>73.0382</v>
      </c>
      <c r="K79" s="42">
        <v>76.6863</v>
      </c>
      <c r="L79" s="42">
        <v>57.8804</v>
      </c>
      <c r="M79" s="54">
        <v>83.9485</v>
      </c>
      <c r="N79" s="59">
        <f>IF(SUM('Total Number of Participants'!B79:M79)&gt;0,'Food Costs'!N79/SUM('Total Number of Participants'!B79:M79)," ")</f>
        <v>75.91170568561873</v>
      </c>
      <c r="O79" s="47"/>
    </row>
    <row r="80" spans="1:15" ht="12" customHeight="1">
      <c r="A80" s="10" t="str">
        <f>'Pregnant Women Participating'!A80</f>
        <v>Santee Sioux, NE</v>
      </c>
      <c r="B80" s="41">
        <v>66.7083</v>
      </c>
      <c r="C80" s="42">
        <v>70.9318</v>
      </c>
      <c r="D80" s="42">
        <v>67.2348</v>
      </c>
      <c r="E80" s="42">
        <v>73.0224</v>
      </c>
      <c r="F80" s="42">
        <v>69.7266</v>
      </c>
      <c r="G80" s="42">
        <v>74.5859</v>
      </c>
      <c r="H80" s="42">
        <v>76.4593</v>
      </c>
      <c r="I80" s="42">
        <v>76.0444</v>
      </c>
      <c r="J80" s="42">
        <v>70.9774</v>
      </c>
      <c r="K80" s="42">
        <v>74.5294</v>
      </c>
      <c r="L80" s="42">
        <v>70.3015</v>
      </c>
      <c r="M80" s="54">
        <v>72.0152</v>
      </c>
      <c r="N80" s="59">
        <f>IF(SUM('Total Number of Participants'!B80:M80)&gt;0,'Food Costs'!N80/SUM('Total Number of Participants'!B80:M80)," ")</f>
        <v>71.93611638203669</v>
      </c>
      <c r="O80" s="47"/>
    </row>
    <row r="81" spans="1:15" ht="12" customHeight="1">
      <c r="A81" s="10" t="str">
        <f>'Pregnant Women Participating'!A81</f>
        <v>Winnebago Tribe, NE</v>
      </c>
      <c r="B81" s="41">
        <v>62.726</v>
      </c>
      <c r="C81" s="42">
        <v>65.1456</v>
      </c>
      <c r="D81" s="42">
        <v>61.751</v>
      </c>
      <c r="E81" s="42">
        <v>66.7757</v>
      </c>
      <c r="F81" s="42">
        <v>61.8767</v>
      </c>
      <c r="G81" s="42">
        <v>57.4868</v>
      </c>
      <c r="H81" s="42">
        <v>63.8525</v>
      </c>
      <c r="I81" s="42">
        <v>63.9923</v>
      </c>
      <c r="J81" s="42">
        <v>68.1829</v>
      </c>
      <c r="K81" s="42">
        <v>65.6148</v>
      </c>
      <c r="L81" s="42">
        <v>61.1141</v>
      </c>
      <c r="M81" s="54">
        <v>67.8458</v>
      </c>
      <c r="N81" s="59">
        <f>IF(SUM('Total Number of Participants'!B81:M81)&gt;0,'Food Costs'!N81/SUM('Total Number of Participants'!B81:M81)," ")</f>
        <v>63.848417721518985</v>
      </c>
      <c r="O81" s="47"/>
    </row>
    <row r="82" spans="1:15" ht="12" customHeight="1">
      <c r="A82" s="10" t="str">
        <f>'Pregnant Women Participating'!A82</f>
        <v>Standing Rock Sioux Tribe, ND</v>
      </c>
      <c r="B82" s="41">
        <v>59.6603</v>
      </c>
      <c r="C82" s="42">
        <v>56.3141</v>
      </c>
      <c r="D82" s="42">
        <v>51.1835</v>
      </c>
      <c r="E82" s="42">
        <v>58.7867</v>
      </c>
      <c r="F82" s="42">
        <v>56.5321</v>
      </c>
      <c r="G82" s="42">
        <v>57.0712</v>
      </c>
      <c r="H82" s="42">
        <v>54.9953</v>
      </c>
      <c r="I82" s="42">
        <v>72.0627</v>
      </c>
      <c r="J82" s="42">
        <v>54.4211</v>
      </c>
      <c r="K82" s="42">
        <v>51.5784</v>
      </c>
      <c r="L82" s="42">
        <v>68.3134</v>
      </c>
      <c r="M82" s="54">
        <v>80.7473</v>
      </c>
      <c r="N82" s="59">
        <f>IF(SUM('Total Number of Participants'!B82:M82)&gt;0,'Food Costs'!N82/SUM('Total Number of Participants'!B82:M82)," ")</f>
        <v>60.13035044613992</v>
      </c>
      <c r="O82" s="47"/>
    </row>
    <row r="83" spans="1:15" ht="12" customHeight="1">
      <c r="A83" s="10" t="str">
        <f>'Pregnant Women Participating'!A83</f>
        <v>Three Affiliated Tribes, ND</v>
      </c>
      <c r="B83" s="41">
        <v>77.5348</v>
      </c>
      <c r="C83" s="42">
        <v>78.7907</v>
      </c>
      <c r="D83" s="42">
        <v>78.7545</v>
      </c>
      <c r="E83" s="42">
        <v>82.8852</v>
      </c>
      <c r="F83" s="42">
        <v>91.607</v>
      </c>
      <c r="G83" s="42">
        <v>90.7241</v>
      </c>
      <c r="H83" s="42">
        <v>82.0654</v>
      </c>
      <c r="I83" s="42">
        <v>89.3393</v>
      </c>
      <c r="J83" s="42">
        <v>83.8516</v>
      </c>
      <c r="K83" s="42">
        <v>77.6717</v>
      </c>
      <c r="L83" s="42">
        <v>84.0491</v>
      </c>
      <c r="M83" s="54">
        <v>76.7735</v>
      </c>
      <c r="N83" s="59">
        <f>IF(SUM('Total Number of Participants'!B83:M83)&gt;0,'Food Costs'!N83/SUM('Total Number of Participants'!B83:M83)," ")</f>
        <v>82.53209035496593</v>
      </c>
      <c r="O83" s="47"/>
    </row>
    <row r="84" spans="1:15" ht="12" customHeight="1">
      <c r="A84" s="10" t="str">
        <f>'Pregnant Women Participating'!A84</f>
        <v>Cheyenne River Sioux, SD</v>
      </c>
      <c r="B84" s="41">
        <v>56.019</v>
      </c>
      <c r="C84" s="42">
        <v>58.3111</v>
      </c>
      <c r="D84" s="42">
        <v>59.1486</v>
      </c>
      <c r="E84" s="42">
        <v>53.0443</v>
      </c>
      <c r="F84" s="42">
        <v>57.1772</v>
      </c>
      <c r="G84" s="42">
        <v>58.0829</v>
      </c>
      <c r="H84" s="42">
        <v>56.8459</v>
      </c>
      <c r="I84" s="42">
        <v>61.2179</v>
      </c>
      <c r="J84" s="42">
        <v>67.7711</v>
      </c>
      <c r="K84" s="42">
        <v>66.7284</v>
      </c>
      <c r="L84" s="42">
        <v>64.7062</v>
      </c>
      <c r="M84" s="54">
        <v>69.8189</v>
      </c>
      <c r="N84" s="59">
        <f>IF(SUM('Total Number of Participants'!B84:M84)&gt;0,'Food Costs'!N84/SUM('Total Number of Participants'!B84:M84)," ")</f>
        <v>60.81693314733341</v>
      </c>
      <c r="O84" s="47"/>
    </row>
    <row r="85" spans="1:15" ht="12" customHeight="1">
      <c r="A85" s="10" t="str">
        <f>'Pregnant Women Participating'!A85</f>
        <v>Rosebud Sioux, SD</v>
      </c>
      <c r="B85" s="41">
        <v>46.5591</v>
      </c>
      <c r="C85" s="42">
        <v>63.3031</v>
      </c>
      <c r="D85" s="42">
        <v>51.6953</v>
      </c>
      <c r="E85" s="42">
        <v>58.6589</v>
      </c>
      <c r="F85" s="42">
        <v>52.3722</v>
      </c>
      <c r="G85" s="42">
        <v>58.4682</v>
      </c>
      <c r="H85" s="42">
        <v>54.1851</v>
      </c>
      <c r="I85" s="42">
        <v>58.9049</v>
      </c>
      <c r="J85" s="42">
        <v>51.0556</v>
      </c>
      <c r="K85" s="42">
        <v>70.2531</v>
      </c>
      <c r="L85" s="42">
        <v>55.0417</v>
      </c>
      <c r="M85" s="54">
        <v>70.2671</v>
      </c>
      <c r="N85" s="59">
        <f>IF(SUM('Total Number of Participants'!B85:M85)&gt;0,'Food Costs'!N85/SUM('Total Number of Participants'!B85:M85)," ")</f>
        <v>57.455175760937394</v>
      </c>
      <c r="O85" s="47"/>
    </row>
    <row r="86" spans="1:15" ht="12" customHeight="1">
      <c r="A86" s="10" t="str">
        <f>'Pregnant Women Participating'!A86</f>
        <v>Northern Arapahoe, WY</v>
      </c>
      <c r="B86" s="41">
        <v>50.6818</v>
      </c>
      <c r="C86" s="42">
        <v>47.0389</v>
      </c>
      <c r="D86" s="42">
        <v>42.25</v>
      </c>
      <c r="E86" s="42">
        <v>47.5461</v>
      </c>
      <c r="F86" s="42">
        <v>41.612</v>
      </c>
      <c r="G86" s="42">
        <v>45.6238</v>
      </c>
      <c r="H86" s="42">
        <v>48.9144</v>
      </c>
      <c r="I86" s="42">
        <v>47.4305</v>
      </c>
      <c r="J86" s="42">
        <v>50.4659</v>
      </c>
      <c r="K86" s="42">
        <v>43.04</v>
      </c>
      <c r="L86" s="42">
        <v>45.1312</v>
      </c>
      <c r="M86" s="54">
        <v>44.0545</v>
      </c>
      <c r="N86" s="59">
        <f>IF(SUM('Total Number of Participants'!B86:M86)&gt;0,'Food Costs'!N86/SUM('Total Number of Participants'!B86:M86)," ")</f>
        <v>46.19039215686274</v>
      </c>
      <c r="O86" s="47"/>
    </row>
    <row r="87" spans="1:15" ht="12" customHeight="1">
      <c r="A87" s="10" t="str">
        <f>'Pregnant Women Participating'!A87</f>
        <v>Shoshone Tribe, WY</v>
      </c>
      <c r="B87" s="41">
        <v>62.1886</v>
      </c>
      <c r="C87" s="42">
        <v>54.5155</v>
      </c>
      <c r="D87" s="42">
        <v>64.0755</v>
      </c>
      <c r="E87" s="42">
        <v>63.8393</v>
      </c>
      <c r="F87" s="42">
        <v>68.0253</v>
      </c>
      <c r="G87" s="42">
        <v>66.3497</v>
      </c>
      <c r="H87" s="42">
        <v>54.4012</v>
      </c>
      <c r="I87" s="42">
        <v>51.7246</v>
      </c>
      <c r="J87" s="42">
        <v>45.8289</v>
      </c>
      <c r="K87" s="42">
        <v>153.6994</v>
      </c>
      <c r="L87" s="42">
        <v>141.0617</v>
      </c>
      <c r="M87" s="54">
        <v>156.7198</v>
      </c>
      <c r="N87" s="59">
        <f>IF(SUM('Total Number of Participants'!B87:M87)&gt;0,'Food Costs'!N87/SUM('Total Number of Participants'!B87:M87)," ")</f>
        <v>81.49437652811736</v>
      </c>
      <c r="O87" s="47"/>
    </row>
    <row r="88" spans="1:15" s="23" customFormat="1" ht="24.75" customHeight="1">
      <c r="A88" s="19" t="str">
        <f>'Pregnant Women Participating'!A88</f>
        <v>Mountain Plains</v>
      </c>
      <c r="B88" s="43">
        <v>33.0731</v>
      </c>
      <c r="C88" s="44">
        <v>45.5637</v>
      </c>
      <c r="D88" s="44">
        <v>29.3096</v>
      </c>
      <c r="E88" s="44">
        <v>40.8415</v>
      </c>
      <c r="F88" s="44">
        <v>35.6711</v>
      </c>
      <c r="G88" s="44">
        <v>40.592</v>
      </c>
      <c r="H88" s="44">
        <v>33.9285</v>
      </c>
      <c r="I88" s="44">
        <v>38.45</v>
      </c>
      <c r="J88" s="44">
        <v>39.8408</v>
      </c>
      <c r="K88" s="44">
        <v>38.091</v>
      </c>
      <c r="L88" s="44">
        <v>37.0971</v>
      </c>
      <c r="M88" s="53">
        <v>43.3145</v>
      </c>
      <c r="N88" s="60">
        <f>IF(SUM('Total Number of Participants'!B88:M88)&gt;0,'Food Costs'!N88/SUM('Total Number of Participants'!B88:M88)," ")</f>
        <v>37.97288700380952</v>
      </c>
      <c r="O88" s="47"/>
    </row>
    <row r="89" spans="1:15" ht="12" customHeight="1">
      <c r="A89" s="11" t="str">
        <f>'Pregnant Women Participating'!A89</f>
        <v>Alaska</v>
      </c>
      <c r="B89" s="41">
        <v>64.7616</v>
      </c>
      <c r="C89" s="42">
        <v>39.2322</v>
      </c>
      <c r="D89" s="42">
        <v>61.7119</v>
      </c>
      <c r="E89" s="42">
        <v>43.7376</v>
      </c>
      <c r="F89" s="42">
        <v>37.5475</v>
      </c>
      <c r="G89" s="42">
        <v>54.9942</v>
      </c>
      <c r="H89" s="42">
        <v>64.0531</v>
      </c>
      <c r="I89" s="42">
        <v>53.4501</v>
      </c>
      <c r="J89" s="42">
        <v>56.0354</v>
      </c>
      <c r="K89" s="42">
        <v>58.6282</v>
      </c>
      <c r="L89" s="42">
        <v>56.7391</v>
      </c>
      <c r="M89" s="54">
        <v>42.8504</v>
      </c>
      <c r="N89" s="59">
        <f>IF(SUM('Total Number of Participants'!B89:M89)&gt;0,'Food Costs'!N89/SUM('Total Number of Participants'!B89:M89)," ")</f>
        <v>52.83886319955023</v>
      </c>
      <c r="O89" s="47"/>
    </row>
    <row r="90" spans="1:15" ht="12" customHeight="1">
      <c r="A90" s="11" t="str">
        <f>'Pregnant Women Participating'!A90</f>
        <v>American Samoa</v>
      </c>
      <c r="B90" s="41">
        <v>74.3378</v>
      </c>
      <c r="C90" s="42">
        <v>73.3379</v>
      </c>
      <c r="D90" s="42">
        <v>87.5111</v>
      </c>
      <c r="E90" s="42">
        <v>75.3601</v>
      </c>
      <c r="F90" s="42">
        <v>63.2112</v>
      </c>
      <c r="G90" s="42">
        <v>74.9295</v>
      </c>
      <c r="H90" s="42">
        <v>74.1941</v>
      </c>
      <c r="I90" s="42">
        <v>72.73</v>
      </c>
      <c r="J90" s="42">
        <v>74.7919</v>
      </c>
      <c r="K90" s="42">
        <v>74.9983</v>
      </c>
      <c r="L90" s="42">
        <v>73.1547</v>
      </c>
      <c r="M90" s="54">
        <v>75.6247</v>
      </c>
      <c r="N90" s="59">
        <f>IF(SUM('Total Number of Participants'!B90:M90)&gt;0,'Food Costs'!N90/SUM('Total Number of Participants'!B90:M90)," ")</f>
        <v>74.50923222379801</v>
      </c>
      <c r="O90" s="47"/>
    </row>
    <row r="91" spans="1:15" ht="12" customHeight="1">
      <c r="A91" s="11" t="str">
        <f>'Pregnant Women Participating'!A91</f>
        <v>Arizona</v>
      </c>
      <c r="B91" s="41">
        <v>47.4</v>
      </c>
      <c r="C91" s="42">
        <v>44.5075</v>
      </c>
      <c r="D91" s="42">
        <v>27.27</v>
      </c>
      <c r="E91" s="42">
        <v>66.0335</v>
      </c>
      <c r="F91" s="42">
        <v>42.5851</v>
      </c>
      <c r="G91" s="42">
        <v>45.0608</v>
      </c>
      <c r="H91" s="42">
        <v>44.7826</v>
      </c>
      <c r="I91" s="42">
        <v>42.7259</v>
      </c>
      <c r="J91" s="42">
        <v>24.0821</v>
      </c>
      <c r="K91" s="42">
        <v>66.1803</v>
      </c>
      <c r="L91" s="42">
        <v>43.4529</v>
      </c>
      <c r="M91" s="54">
        <v>48.8876</v>
      </c>
      <c r="N91" s="59">
        <f>IF(SUM('Total Number of Participants'!B91:M91)&gt;0,'Food Costs'!N91/SUM('Total Number of Participants'!B91:M91)," ")</f>
        <v>45.23219152867145</v>
      </c>
      <c r="O91" s="47"/>
    </row>
    <row r="92" spans="1:15" ht="12" customHeight="1">
      <c r="A92" s="11" t="str">
        <f>'Pregnant Women Participating'!A92</f>
        <v>California</v>
      </c>
      <c r="B92" s="41">
        <v>47.0358</v>
      </c>
      <c r="C92" s="42">
        <v>46.7177</v>
      </c>
      <c r="D92" s="42">
        <v>46.2227</v>
      </c>
      <c r="E92" s="42">
        <v>47.025</v>
      </c>
      <c r="F92" s="42">
        <v>44.93</v>
      </c>
      <c r="G92" s="42">
        <v>46.3762</v>
      </c>
      <c r="H92" s="42">
        <v>47.7286</v>
      </c>
      <c r="I92" s="42">
        <v>45.3859</v>
      </c>
      <c r="J92" s="42">
        <v>46.0568</v>
      </c>
      <c r="K92" s="42">
        <v>45.7875</v>
      </c>
      <c r="L92" s="42">
        <v>44.3418</v>
      </c>
      <c r="M92" s="54">
        <v>45.3165</v>
      </c>
      <c r="N92" s="59">
        <f>IF(SUM('Total Number of Participants'!B92:M92)&gt;0,'Food Costs'!N92/SUM('Total Number of Participants'!B92:M92)," ")</f>
        <v>46.086123565352594</v>
      </c>
      <c r="O92" s="47"/>
    </row>
    <row r="93" spans="1:15" ht="12" customHeight="1">
      <c r="A93" s="11" t="str">
        <f>'Pregnant Women Participating'!A93</f>
        <v>Guam</v>
      </c>
      <c r="B93" s="41">
        <v>78.5497</v>
      </c>
      <c r="C93" s="42">
        <v>75.7473</v>
      </c>
      <c r="D93" s="42">
        <v>76.627</v>
      </c>
      <c r="E93" s="42">
        <v>79.2473</v>
      </c>
      <c r="F93" s="42">
        <v>77.5465</v>
      </c>
      <c r="G93" s="42">
        <v>78.8646</v>
      </c>
      <c r="H93" s="42">
        <v>77.0178</v>
      </c>
      <c r="I93" s="42">
        <v>75.7243</v>
      </c>
      <c r="J93" s="42">
        <v>77.3443</v>
      </c>
      <c r="K93" s="42">
        <v>79.3066</v>
      </c>
      <c r="L93" s="42">
        <v>78.1304</v>
      </c>
      <c r="M93" s="54">
        <v>76.9877</v>
      </c>
      <c r="N93" s="59">
        <f>IF(SUM('Total Number of Participants'!B93:M93)&gt;0,'Food Costs'!N93/SUM('Total Number of Participants'!B93:M93)," ")</f>
        <v>77.58928653890557</v>
      </c>
      <c r="O93" s="47"/>
    </row>
    <row r="94" spans="1:15" ht="12" customHeight="1">
      <c r="A94" s="11" t="str">
        <f>'Pregnant Women Participating'!A94</f>
        <v>Hawaii</v>
      </c>
      <c r="B94" s="41">
        <v>53.619</v>
      </c>
      <c r="C94" s="42">
        <v>52.8752</v>
      </c>
      <c r="D94" s="42">
        <v>55.0562</v>
      </c>
      <c r="E94" s="42">
        <v>39.0506</v>
      </c>
      <c r="F94" s="42">
        <v>67.7196</v>
      </c>
      <c r="G94" s="42">
        <v>36.8469</v>
      </c>
      <c r="H94" s="42">
        <v>51.6597</v>
      </c>
      <c r="I94" s="42">
        <v>67.4459</v>
      </c>
      <c r="J94" s="42">
        <v>53.5073</v>
      </c>
      <c r="K94" s="42">
        <v>50.8538</v>
      </c>
      <c r="L94" s="42">
        <v>53.7194</v>
      </c>
      <c r="M94" s="54">
        <v>54.8836</v>
      </c>
      <c r="N94" s="59">
        <f>IF(SUM('Total Number of Participants'!B94:M94)&gt;0,'Food Costs'!N94/SUM('Total Number of Participants'!B94:M94)," ")</f>
        <v>53.075632181999794</v>
      </c>
      <c r="O94" s="47"/>
    </row>
    <row r="95" spans="1:15" ht="12" customHeight="1">
      <c r="A95" s="11" t="str">
        <f>'Pregnant Women Participating'!A95</f>
        <v>Idaho</v>
      </c>
      <c r="B95" s="41">
        <v>36.3667</v>
      </c>
      <c r="C95" s="42">
        <v>36.6077</v>
      </c>
      <c r="D95" s="42">
        <v>36.4699</v>
      </c>
      <c r="E95" s="42">
        <v>37.4397</v>
      </c>
      <c r="F95" s="42">
        <v>34.2893</v>
      </c>
      <c r="G95" s="42">
        <v>24.116</v>
      </c>
      <c r="H95" s="42">
        <v>47.8409</v>
      </c>
      <c r="I95" s="42">
        <v>35.1674</v>
      </c>
      <c r="J95" s="42">
        <v>22.5608</v>
      </c>
      <c r="K95" s="42">
        <v>47.3136</v>
      </c>
      <c r="L95" s="42">
        <v>34.6266</v>
      </c>
      <c r="M95" s="54">
        <v>22.0449</v>
      </c>
      <c r="N95" s="59">
        <f>IF(SUM('Total Number of Participants'!B95:M95)&gt;0,'Food Costs'!N95/SUM('Total Number of Participants'!B95:M95)," ")</f>
        <v>34.59053146742602</v>
      </c>
      <c r="O95" s="47"/>
    </row>
    <row r="96" spans="1:15" ht="12" customHeight="1">
      <c r="A96" s="11" t="str">
        <f>'Pregnant Women Participating'!A96</f>
        <v>Nevada</v>
      </c>
      <c r="B96" s="41">
        <v>37.9405</v>
      </c>
      <c r="C96" s="42">
        <v>36.1168</v>
      </c>
      <c r="D96" s="42">
        <v>37.6336</v>
      </c>
      <c r="E96" s="42">
        <v>38.4585</v>
      </c>
      <c r="F96" s="42">
        <v>33.5118</v>
      </c>
      <c r="G96" s="42">
        <v>35.7374</v>
      </c>
      <c r="H96" s="42">
        <v>36.2018</v>
      </c>
      <c r="I96" s="42">
        <v>35.3869</v>
      </c>
      <c r="J96" s="42">
        <v>35.442</v>
      </c>
      <c r="K96" s="42">
        <v>36.4074</v>
      </c>
      <c r="L96" s="42">
        <v>35.5216</v>
      </c>
      <c r="M96" s="54">
        <v>35.3748</v>
      </c>
      <c r="N96" s="59">
        <f>IF(SUM('Total Number of Participants'!B96:M96)&gt;0,'Food Costs'!N96/SUM('Total Number of Participants'!B96:M96)," ")</f>
        <v>36.15662374448393</v>
      </c>
      <c r="O96" s="47"/>
    </row>
    <row r="97" spans="1:15" ht="12" customHeight="1">
      <c r="A97" s="11" t="str">
        <f>'Pregnant Women Participating'!A97</f>
        <v>Oregon</v>
      </c>
      <c r="B97" s="41">
        <v>39.8108</v>
      </c>
      <c r="C97" s="42">
        <v>38.4343</v>
      </c>
      <c r="D97" s="42">
        <v>41.7048</v>
      </c>
      <c r="E97" s="42">
        <v>40.2698</v>
      </c>
      <c r="F97" s="42">
        <v>36.3078</v>
      </c>
      <c r="G97" s="42">
        <v>38.2239</v>
      </c>
      <c r="H97" s="42">
        <v>33.7318</v>
      </c>
      <c r="I97" s="42">
        <v>30.7314</v>
      </c>
      <c r="J97" s="42">
        <v>38.4901</v>
      </c>
      <c r="K97" s="42">
        <v>35.1497</v>
      </c>
      <c r="L97" s="42">
        <v>34.1284</v>
      </c>
      <c r="M97" s="54">
        <v>42.609</v>
      </c>
      <c r="N97" s="59">
        <f>IF(SUM('Total Number of Participants'!B97:M97)&gt;0,'Food Costs'!N97/SUM('Total Number of Participants'!B97:M97)," ")</f>
        <v>37.47979574370253</v>
      </c>
      <c r="O97" s="47"/>
    </row>
    <row r="98" spans="1:15" ht="12" customHeight="1">
      <c r="A98" s="11" t="str">
        <f>'Pregnant Women Participating'!A98</f>
        <v>Washington</v>
      </c>
      <c r="B98" s="41">
        <v>43.4319</v>
      </c>
      <c r="C98" s="42">
        <v>42.3318</v>
      </c>
      <c r="D98" s="42">
        <v>42.9715</v>
      </c>
      <c r="E98" s="42">
        <v>44.3423</v>
      </c>
      <c r="F98" s="42">
        <v>40.6646</v>
      </c>
      <c r="G98" s="42">
        <v>41.2785</v>
      </c>
      <c r="H98" s="42">
        <v>42.1109</v>
      </c>
      <c r="I98" s="42">
        <v>40.8519</v>
      </c>
      <c r="J98" s="42">
        <v>42.0664</v>
      </c>
      <c r="K98" s="42">
        <v>41.8404</v>
      </c>
      <c r="L98" s="42">
        <v>41.141</v>
      </c>
      <c r="M98" s="54">
        <v>44.47</v>
      </c>
      <c r="N98" s="59">
        <f>IF(SUM('Total Number of Participants'!B98:M98)&gt;0,'Food Costs'!N98/SUM('Total Number of Participants'!B98:M98)," ")</f>
        <v>42.2967816908706</v>
      </c>
      <c r="O98" s="47"/>
    </row>
    <row r="99" spans="1:15" ht="12" customHeight="1">
      <c r="A99" s="11" t="str">
        <f>'Pregnant Women Participating'!A99</f>
        <v>Northern Marianas</v>
      </c>
      <c r="B99" s="41">
        <v>75.1438</v>
      </c>
      <c r="C99" s="42">
        <v>72.0353</v>
      </c>
      <c r="D99" s="42">
        <v>71.8253</v>
      </c>
      <c r="E99" s="42">
        <v>70.1417</v>
      </c>
      <c r="F99" s="42">
        <v>58.2772</v>
      </c>
      <c r="G99" s="42">
        <v>71.6103</v>
      </c>
      <c r="H99" s="42">
        <v>84.9358</v>
      </c>
      <c r="I99" s="42">
        <v>68.6102</v>
      </c>
      <c r="J99" s="42">
        <v>54.9918</v>
      </c>
      <c r="K99" s="42">
        <v>84.0618</v>
      </c>
      <c r="L99" s="42">
        <v>69.4622</v>
      </c>
      <c r="M99" s="54">
        <v>70.317</v>
      </c>
      <c r="N99" s="59">
        <f>IF(SUM('Total Number of Participants'!B99:M99)&gt;0,'Food Costs'!N99/SUM('Total Number of Participants'!B99:M99)," ")</f>
        <v>70.93630507601134</v>
      </c>
      <c r="O99" s="47"/>
    </row>
    <row r="100" spans="1:15" ht="12" customHeight="1">
      <c r="A100" s="11" t="str">
        <f>'Pregnant Women Participating'!A100</f>
        <v>Inter-Tribal Council, AZ</v>
      </c>
      <c r="B100" s="41">
        <v>41.5104</v>
      </c>
      <c r="C100" s="42">
        <v>20.6514</v>
      </c>
      <c r="D100" s="42">
        <v>42.1045</v>
      </c>
      <c r="E100" s="42">
        <v>35.5692</v>
      </c>
      <c r="F100" s="42">
        <v>35.3662</v>
      </c>
      <c r="G100" s="42">
        <v>39.3836</v>
      </c>
      <c r="H100" s="42">
        <v>35.7585</v>
      </c>
      <c r="I100" s="42">
        <v>39.1673</v>
      </c>
      <c r="J100" s="42">
        <v>40.1276</v>
      </c>
      <c r="K100" s="42">
        <v>56.5916</v>
      </c>
      <c r="L100" s="42">
        <v>36.3841</v>
      </c>
      <c r="M100" s="54">
        <v>39.0487</v>
      </c>
      <c r="N100" s="59">
        <f>IF(SUM('Total Number of Participants'!B100:M100)&gt;0,'Food Costs'!N100/SUM('Total Number of Participants'!B100:M100)," ")</f>
        <v>38.56269243396243</v>
      </c>
      <c r="O100" s="47"/>
    </row>
    <row r="101" spans="1:15" ht="12" customHeight="1">
      <c r="A101" s="11" t="str">
        <f>'Pregnant Women Participating'!A101</f>
        <v>Navajo Nation, AZ</v>
      </c>
      <c r="B101" s="41">
        <v>30.4031</v>
      </c>
      <c r="C101" s="42">
        <v>90.8126</v>
      </c>
      <c r="D101" s="42">
        <v>52.4407</v>
      </c>
      <c r="E101" s="42">
        <v>45.0316</v>
      </c>
      <c r="F101" s="42">
        <v>9.4073</v>
      </c>
      <c r="G101" s="42">
        <v>2.5204</v>
      </c>
      <c r="H101" s="42">
        <v>124.1974</v>
      </c>
      <c r="I101" s="42">
        <v>43.5823</v>
      </c>
      <c r="J101" s="42">
        <v>46.0094</v>
      </c>
      <c r="K101" s="42">
        <v>44.1069</v>
      </c>
      <c r="L101" s="42">
        <v>43.5087</v>
      </c>
      <c r="M101" s="54">
        <v>29.4803</v>
      </c>
      <c r="N101" s="59">
        <f>IF(SUM('Total Number of Participants'!B101:M101)&gt;0,'Food Costs'!N101/SUM('Total Number of Participants'!B101:M101)," ")</f>
        <v>46.8160115541459</v>
      </c>
      <c r="O101" s="47"/>
    </row>
    <row r="102" spans="1:15" ht="12" customHeight="1">
      <c r="A102" s="11" t="str">
        <f>'Pregnant Women Participating'!A102</f>
        <v>Inter-Tribal Council, NV</v>
      </c>
      <c r="B102" s="41">
        <v>48.7079</v>
      </c>
      <c r="C102" s="42">
        <v>31.3797</v>
      </c>
      <c r="D102" s="42">
        <v>15.3375</v>
      </c>
      <c r="E102" s="42">
        <v>31.5819</v>
      </c>
      <c r="F102" s="42">
        <v>46.594</v>
      </c>
      <c r="G102" s="42">
        <v>-6.0296</v>
      </c>
      <c r="H102" s="42">
        <v>48.1959</v>
      </c>
      <c r="I102" s="42">
        <v>52.2961</v>
      </c>
      <c r="J102" s="42">
        <v>3.97</v>
      </c>
      <c r="K102" s="42">
        <v>35.2701</v>
      </c>
      <c r="L102" s="42">
        <v>34.261</v>
      </c>
      <c r="M102" s="54">
        <v>27.2456</v>
      </c>
      <c r="N102" s="59">
        <f>IF(SUM('Total Number of Participants'!B102:M102)&gt;0,'Food Costs'!N102/SUM('Total Number of Participants'!B102:M102)," ")</f>
        <v>30.81413219667407</v>
      </c>
      <c r="O102" s="47"/>
    </row>
    <row r="103" spans="1:15" s="23" customFormat="1" ht="24.75" customHeight="1">
      <c r="A103" s="19" t="str">
        <f>'Pregnant Women Participating'!A103</f>
        <v>Western Region</v>
      </c>
      <c r="B103" s="43">
        <v>46.2128</v>
      </c>
      <c r="C103" s="44">
        <v>45.402</v>
      </c>
      <c r="D103" s="44">
        <v>44.1778</v>
      </c>
      <c r="E103" s="44">
        <v>47.438</v>
      </c>
      <c r="F103" s="44">
        <v>43.5202</v>
      </c>
      <c r="G103" s="44">
        <v>44.3696</v>
      </c>
      <c r="H103" s="44">
        <v>46.613</v>
      </c>
      <c r="I103" s="44">
        <v>44.0429</v>
      </c>
      <c r="J103" s="44">
        <v>42.9581</v>
      </c>
      <c r="K103" s="44">
        <v>46.7725</v>
      </c>
      <c r="L103" s="44">
        <v>43.3925</v>
      </c>
      <c r="M103" s="53">
        <v>44.7864</v>
      </c>
      <c r="N103" s="60">
        <f>IF(SUM('Total Number of Participants'!B103:M103)&gt;0,'Food Costs'!N103/SUM('Total Number of Participants'!B103:M103)," ")</f>
        <v>44.97949684990914</v>
      </c>
      <c r="O103" s="47"/>
    </row>
    <row r="104" spans="1:15" s="37" customFormat="1" ht="16.5" customHeight="1" thickBot="1">
      <c r="A104" s="34" t="str">
        <f>'Pregnant Women Participating'!A104</f>
        <v>TOTAL</v>
      </c>
      <c r="B104" s="45">
        <v>43.9956</v>
      </c>
      <c r="C104" s="46">
        <v>42.593</v>
      </c>
      <c r="D104" s="46">
        <v>42.6867</v>
      </c>
      <c r="E104" s="46">
        <v>42.7964</v>
      </c>
      <c r="F104" s="46">
        <v>41.1185</v>
      </c>
      <c r="G104" s="46">
        <v>41.7287</v>
      </c>
      <c r="H104" s="46">
        <v>42.6051</v>
      </c>
      <c r="I104" s="46">
        <v>44.4684</v>
      </c>
      <c r="J104" s="46">
        <v>39.1314</v>
      </c>
      <c r="K104" s="46">
        <v>45.9267</v>
      </c>
      <c r="L104" s="46">
        <v>39.6724</v>
      </c>
      <c r="M104" s="55">
        <v>46.4692</v>
      </c>
      <c r="N104" s="61">
        <f>IF(SUM('Total Number of Participants'!B104:M104)&gt;0,'Food Costs'!N104/SUM('Total Number of Participants'!B104:M104)," ")</f>
        <v>42.76408780047595</v>
      </c>
      <c r="O104" s="47"/>
    </row>
    <row r="105" spans="1:14" s="7" customFormat="1" ht="12.75" customHeight="1" thickTop="1">
      <c r="A105" s="12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  <row r="106" ht="12">
      <c r="A106" s="12"/>
    </row>
    <row r="107" spans="1:14" ht="12.75">
      <c r="A107" s="14" t="s">
        <v>1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2538332</v>
      </c>
      <c r="C6" s="16">
        <v>2324057</v>
      </c>
      <c r="D6" s="16">
        <v>1422235</v>
      </c>
      <c r="E6" s="16">
        <v>3386254</v>
      </c>
      <c r="F6" s="16">
        <v>2116673</v>
      </c>
      <c r="G6" s="16">
        <v>2187305</v>
      </c>
      <c r="H6" s="16">
        <v>2059411</v>
      </c>
      <c r="I6" s="16">
        <v>1819596</v>
      </c>
      <c r="J6" s="16">
        <v>1813816</v>
      </c>
      <c r="K6" s="16">
        <v>1836663</v>
      </c>
      <c r="L6" s="16">
        <v>3407424</v>
      </c>
      <c r="M6" s="50">
        <v>838563</v>
      </c>
      <c r="N6" s="18">
        <f aca="true" t="shared" si="0" ref="N6:N104">IF(SUM(B6:M6)&gt;0,SUM(B6:M6)," ")</f>
        <v>25750329</v>
      </c>
    </row>
    <row r="7" spans="1:14" s="7" customFormat="1" ht="12" customHeight="1">
      <c r="A7" s="10" t="str">
        <f>'Pregnant Women Participating'!A7</f>
        <v>Maine</v>
      </c>
      <c r="B7" s="18">
        <v>624146</v>
      </c>
      <c r="C7" s="16">
        <v>1245941</v>
      </c>
      <c r="D7" s="16">
        <v>1258854</v>
      </c>
      <c r="E7" s="16">
        <v>-121621</v>
      </c>
      <c r="F7" s="16">
        <v>1177399</v>
      </c>
      <c r="G7" s="16">
        <v>492970</v>
      </c>
      <c r="H7" s="16">
        <v>1200591</v>
      </c>
      <c r="I7" s="16">
        <v>896298</v>
      </c>
      <c r="J7" s="16">
        <v>482357</v>
      </c>
      <c r="K7" s="16">
        <v>1216447</v>
      </c>
      <c r="L7" s="16">
        <v>883662</v>
      </c>
      <c r="M7" s="50">
        <v>460947</v>
      </c>
      <c r="N7" s="18">
        <f t="shared" si="0"/>
        <v>9817991</v>
      </c>
    </row>
    <row r="8" spans="1:14" s="7" customFormat="1" ht="12" customHeight="1">
      <c r="A8" s="10" t="str">
        <f>'Pregnant Women Participating'!A8</f>
        <v>Massachusetts</v>
      </c>
      <c r="B8" s="18">
        <v>4431313</v>
      </c>
      <c r="C8" s="16">
        <v>4640934</v>
      </c>
      <c r="D8" s="16">
        <v>4448210</v>
      </c>
      <c r="E8" s="16">
        <v>4484174</v>
      </c>
      <c r="F8" s="16">
        <v>4313062</v>
      </c>
      <c r="G8" s="16">
        <v>4357880</v>
      </c>
      <c r="H8" s="16">
        <v>4473290</v>
      </c>
      <c r="I8" s="16">
        <v>4568761</v>
      </c>
      <c r="J8" s="16">
        <v>4347498</v>
      </c>
      <c r="K8" s="16">
        <v>4560009</v>
      </c>
      <c r="L8" s="16">
        <v>4476139</v>
      </c>
      <c r="M8" s="50">
        <v>4373524</v>
      </c>
      <c r="N8" s="18">
        <f t="shared" si="0"/>
        <v>53474794</v>
      </c>
    </row>
    <row r="9" spans="1:14" s="7" customFormat="1" ht="12" customHeight="1">
      <c r="A9" s="10" t="str">
        <f>'Pregnant Women Participating'!A9</f>
        <v>New Hampshire</v>
      </c>
      <c r="B9" s="18">
        <v>500704</v>
      </c>
      <c r="C9" s="16">
        <v>486442</v>
      </c>
      <c r="D9" s="16">
        <v>468920</v>
      </c>
      <c r="E9" s="16">
        <v>545974</v>
      </c>
      <c r="F9" s="16">
        <v>407893</v>
      </c>
      <c r="G9" s="16">
        <v>481661</v>
      </c>
      <c r="H9" s="16">
        <v>416675</v>
      </c>
      <c r="I9" s="16">
        <v>456836</v>
      </c>
      <c r="J9" s="16">
        <v>476960</v>
      </c>
      <c r="K9" s="16">
        <v>471492</v>
      </c>
      <c r="L9" s="16">
        <v>481961</v>
      </c>
      <c r="M9" s="50">
        <v>422555</v>
      </c>
      <c r="N9" s="18">
        <f t="shared" si="0"/>
        <v>5618073</v>
      </c>
    </row>
    <row r="10" spans="1:14" s="7" customFormat="1" ht="12" customHeight="1">
      <c r="A10" s="10" t="str">
        <f>'Pregnant Women Participating'!A10</f>
        <v>New York</v>
      </c>
      <c r="B10" s="18">
        <v>25695720</v>
      </c>
      <c r="C10" s="16">
        <v>24881845</v>
      </c>
      <c r="D10" s="16">
        <v>24701956</v>
      </c>
      <c r="E10" s="16">
        <v>25131432</v>
      </c>
      <c r="F10" s="16">
        <v>23474332</v>
      </c>
      <c r="G10" s="16">
        <v>24371976</v>
      </c>
      <c r="H10" s="16">
        <v>24710758</v>
      </c>
      <c r="I10" s="16">
        <v>23345729</v>
      </c>
      <c r="J10" s="16">
        <v>24807310</v>
      </c>
      <c r="K10" s="16">
        <v>23590864</v>
      </c>
      <c r="L10" s="16">
        <v>23361855</v>
      </c>
      <c r="M10" s="50">
        <v>24321614</v>
      </c>
      <c r="N10" s="18">
        <f t="shared" si="0"/>
        <v>292395391</v>
      </c>
    </row>
    <row r="11" spans="1:14" s="7" customFormat="1" ht="12" customHeight="1">
      <c r="A11" s="10" t="str">
        <f>'Pregnant Women Participating'!A11</f>
        <v>Rhode Island</v>
      </c>
      <c r="B11" s="18">
        <v>919638</v>
      </c>
      <c r="C11" s="16">
        <v>925837</v>
      </c>
      <c r="D11" s="16">
        <v>935042</v>
      </c>
      <c r="E11" s="16">
        <v>894466</v>
      </c>
      <c r="F11" s="16">
        <v>903783</v>
      </c>
      <c r="G11" s="16">
        <v>883284</v>
      </c>
      <c r="H11" s="16">
        <v>892932</v>
      </c>
      <c r="I11" s="16">
        <v>974955</v>
      </c>
      <c r="J11" s="16">
        <v>885047</v>
      </c>
      <c r="K11" s="16">
        <v>870426</v>
      </c>
      <c r="L11" s="16">
        <v>928957</v>
      </c>
      <c r="M11" s="50">
        <v>879917</v>
      </c>
      <c r="N11" s="18">
        <f t="shared" si="0"/>
        <v>10894284</v>
      </c>
    </row>
    <row r="12" spans="1:14" s="7" customFormat="1" ht="12" customHeight="1">
      <c r="A12" s="10" t="str">
        <f>'Pregnant Women Participating'!A12</f>
        <v>Vermont</v>
      </c>
      <c r="B12" s="18">
        <v>721919</v>
      </c>
      <c r="C12" s="16">
        <v>666568</v>
      </c>
      <c r="D12" s="16">
        <v>755354</v>
      </c>
      <c r="E12" s="16">
        <v>633089</v>
      </c>
      <c r="F12" s="16">
        <v>603936</v>
      </c>
      <c r="G12" s="16">
        <v>592991</v>
      </c>
      <c r="H12" s="16">
        <v>596976</v>
      </c>
      <c r="I12" s="16">
        <v>559124</v>
      </c>
      <c r="J12" s="16">
        <v>475795</v>
      </c>
      <c r="K12" s="16">
        <v>617834</v>
      </c>
      <c r="L12" s="16">
        <v>536808</v>
      </c>
      <c r="M12" s="50">
        <v>639490</v>
      </c>
      <c r="N12" s="18">
        <f t="shared" si="0"/>
        <v>7399884</v>
      </c>
    </row>
    <row r="13" spans="1:14" s="7" customFormat="1" ht="12" customHeight="1">
      <c r="A13" s="10" t="str">
        <f>'Pregnant Women Participating'!A13</f>
        <v>Indian Township, ME</v>
      </c>
      <c r="B13" s="18">
        <v>2212</v>
      </c>
      <c r="C13" s="16">
        <v>6193</v>
      </c>
      <c r="D13" s="16">
        <v>3315</v>
      </c>
      <c r="E13" s="16">
        <v>4105</v>
      </c>
      <c r="F13" s="16">
        <v>4099</v>
      </c>
      <c r="G13" s="16">
        <v>4397</v>
      </c>
      <c r="H13" s="16">
        <v>3941</v>
      </c>
      <c r="I13" s="16">
        <v>3296</v>
      </c>
      <c r="J13" s="16">
        <v>4079</v>
      </c>
      <c r="K13" s="16">
        <v>4565</v>
      </c>
      <c r="L13" s="16">
        <v>3663</v>
      </c>
      <c r="M13" s="50">
        <v>3337</v>
      </c>
      <c r="N13" s="18">
        <f t="shared" si="0"/>
        <v>47202</v>
      </c>
    </row>
    <row r="14" spans="1:14" s="7" customFormat="1" ht="12" customHeight="1">
      <c r="A14" s="10" t="str">
        <f>'Pregnant Women Participating'!A14</f>
        <v>Pleasant Point, ME</v>
      </c>
      <c r="B14" s="18">
        <v>4300</v>
      </c>
      <c r="C14" s="16">
        <v>3980</v>
      </c>
      <c r="D14" s="16">
        <v>4028</v>
      </c>
      <c r="E14" s="16">
        <v>3437</v>
      </c>
      <c r="F14" s="16">
        <v>3223</v>
      </c>
      <c r="G14" s="16">
        <v>3142</v>
      </c>
      <c r="H14" s="16">
        <v>3322</v>
      </c>
      <c r="I14" s="16">
        <v>3377</v>
      </c>
      <c r="J14" s="16">
        <v>3311</v>
      </c>
      <c r="K14" s="16">
        <v>3704</v>
      </c>
      <c r="L14" s="16">
        <v>4213</v>
      </c>
      <c r="M14" s="50">
        <v>3578</v>
      </c>
      <c r="N14" s="18">
        <f t="shared" si="0"/>
        <v>43615</v>
      </c>
    </row>
    <row r="15" spans="1:14" s="7" customFormat="1" ht="12" customHeight="1">
      <c r="A15" s="10" t="str">
        <f>'Pregnant Women Participating'!A15</f>
        <v>Seneca Nation, NY</v>
      </c>
      <c r="B15" s="18">
        <v>7637</v>
      </c>
      <c r="C15" s="16">
        <v>7418</v>
      </c>
      <c r="D15" s="16">
        <v>7400</v>
      </c>
      <c r="E15" s="16">
        <v>7131</v>
      </c>
      <c r="F15" s="16">
        <v>7335</v>
      </c>
      <c r="G15" s="16">
        <v>5600</v>
      </c>
      <c r="H15" s="16">
        <v>5909</v>
      </c>
      <c r="I15" s="16">
        <v>5920</v>
      </c>
      <c r="J15" s="16">
        <v>5944</v>
      </c>
      <c r="K15" s="16">
        <v>6781</v>
      </c>
      <c r="L15" s="16">
        <v>6687</v>
      </c>
      <c r="M15" s="50">
        <v>7165</v>
      </c>
      <c r="N15" s="18">
        <f t="shared" si="0"/>
        <v>80927</v>
      </c>
    </row>
    <row r="16" spans="1:14" s="22" customFormat="1" ht="24.75" customHeight="1">
      <c r="A16" s="19" t="str">
        <f>'Pregnant Women Participating'!A16</f>
        <v>Northeast Region</v>
      </c>
      <c r="B16" s="21">
        <v>35445921</v>
      </c>
      <c r="C16" s="20">
        <v>35189215</v>
      </c>
      <c r="D16" s="20">
        <v>34005314</v>
      </c>
      <c r="E16" s="20">
        <v>34968441</v>
      </c>
      <c r="F16" s="20">
        <v>33011735</v>
      </c>
      <c r="G16" s="20">
        <v>33381206</v>
      </c>
      <c r="H16" s="20">
        <v>34363805</v>
      </c>
      <c r="I16" s="20">
        <v>32633892</v>
      </c>
      <c r="J16" s="20">
        <v>33302117</v>
      </c>
      <c r="K16" s="20">
        <v>33178785</v>
      </c>
      <c r="L16" s="20">
        <v>34091369</v>
      </c>
      <c r="M16" s="49">
        <v>31950690</v>
      </c>
      <c r="N16" s="21">
        <f t="shared" si="0"/>
        <v>405522490</v>
      </c>
    </row>
    <row r="17" spans="1:14" ht="12" customHeight="1">
      <c r="A17" s="10" t="str">
        <f>'Pregnant Women Participating'!A17</f>
        <v>Delaware</v>
      </c>
      <c r="B17" s="18">
        <v>783962</v>
      </c>
      <c r="C17" s="16">
        <v>751926</v>
      </c>
      <c r="D17" s="16">
        <v>799607</v>
      </c>
      <c r="E17" s="16">
        <v>1149271</v>
      </c>
      <c r="F17" s="16">
        <v>305384</v>
      </c>
      <c r="G17" s="16">
        <v>717990</v>
      </c>
      <c r="H17" s="16">
        <v>711150</v>
      </c>
      <c r="I17" s="16">
        <v>744961</v>
      </c>
      <c r="J17" s="16">
        <v>709866</v>
      </c>
      <c r="K17" s="16">
        <v>1092537</v>
      </c>
      <c r="L17" s="16">
        <v>635351</v>
      </c>
      <c r="M17" s="50">
        <v>299725</v>
      </c>
      <c r="N17" s="18">
        <f t="shared" si="0"/>
        <v>8701730</v>
      </c>
    </row>
    <row r="18" spans="1:14" ht="12" customHeight="1">
      <c r="A18" s="10" t="str">
        <f>'Pregnant Women Participating'!A18</f>
        <v>District of Columbia</v>
      </c>
      <c r="B18" s="18">
        <v>620813</v>
      </c>
      <c r="C18" s="16">
        <v>490761</v>
      </c>
      <c r="D18" s="16">
        <v>650466</v>
      </c>
      <c r="E18" s="16">
        <v>535394</v>
      </c>
      <c r="F18" s="16">
        <v>596674</v>
      </c>
      <c r="G18" s="16">
        <v>634614</v>
      </c>
      <c r="H18" s="16">
        <v>605992</v>
      </c>
      <c r="I18" s="16">
        <v>881480</v>
      </c>
      <c r="J18" s="16">
        <v>358386</v>
      </c>
      <c r="K18" s="16">
        <v>904829</v>
      </c>
      <c r="L18" s="16">
        <v>570169</v>
      </c>
      <c r="M18" s="50">
        <v>532002</v>
      </c>
      <c r="N18" s="18">
        <f t="shared" si="0"/>
        <v>7381580</v>
      </c>
    </row>
    <row r="19" spans="1:14" ht="12" customHeight="1">
      <c r="A19" s="10" t="str">
        <f>'Pregnant Women Participating'!A19</f>
        <v>Maryland</v>
      </c>
      <c r="B19" s="18">
        <v>4459560</v>
      </c>
      <c r="C19" s="16">
        <v>8376813</v>
      </c>
      <c r="D19" s="16">
        <v>6563560</v>
      </c>
      <c r="E19" s="16">
        <v>6112731</v>
      </c>
      <c r="F19" s="16">
        <v>5923947</v>
      </c>
      <c r="G19" s="16">
        <v>4057838</v>
      </c>
      <c r="H19" s="16">
        <v>8361734</v>
      </c>
      <c r="I19" s="16">
        <v>5837596</v>
      </c>
      <c r="J19" s="16">
        <v>6360136</v>
      </c>
      <c r="K19" s="16">
        <v>6042581</v>
      </c>
      <c r="L19" s="16">
        <v>6008845</v>
      </c>
      <c r="M19" s="50">
        <v>6243355</v>
      </c>
      <c r="N19" s="18">
        <f t="shared" si="0"/>
        <v>74348696</v>
      </c>
    </row>
    <row r="20" spans="1:14" ht="12" customHeight="1">
      <c r="A20" s="10" t="str">
        <f>'Pregnant Women Participating'!A20</f>
        <v>New Jersey</v>
      </c>
      <c r="B20" s="18">
        <v>8592530</v>
      </c>
      <c r="C20" s="16">
        <v>8383559</v>
      </c>
      <c r="D20" s="16">
        <v>8234754</v>
      </c>
      <c r="E20" s="16">
        <v>8593904</v>
      </c>
      <c r="F20" s="16">
        <v>7694113</v>
      </c>
      <c r="G20" s="16">
        <v>8440316</v>
      </c>
      <c r="H20" s="16">
        <v>8123016</v>
      </c>
      <c r="I20" s="16">
        <v>8238098</v>
      </c>
      <c r="J20" s="16">
        <v>8321900</v>
      </c>
      <c r="K20" s="16">
        <v>8530688</v>
      </c>
      <c r="L20" s="16">
        <v>8070644</v>
      </c>
      <c r="M20" s="50">
        <v>8423718</v>
      </c>
      <c r="N20" s="18">
        <f t="shared" si="0"/>
        <v>99647240</v>
      </c>
    </row>
    <row r="21" spans="1:14" ht="12" customHeight="1">
      <c r="A21" s="10" t="str">
        <f>'Pregnant Women Participating'!A21</f>
        <v>Pennsylvania</v>
      </c>
      <c r="B21" s="18">
        <v>5728462</v>
      </c>
      <c r="C21" s="16">
        <v>9788803</v>
      </c>
      <c r="D21" s="16">
        <v>19215468</v>
      </c>
      <c r="E21" s="16">
        <v>5685257</v>
      </c>
      <c r="F21" s="16">
        <v>10035394</v>
      </c>
      <c r="G21" s="16">
        <v>6343477</v>
      </c>
      <c r="H21" s="16">
        <v>14971601</v>
      </c>
      <c r="I21" s="16">
        <v>10102737</v>
      </c>
      <c r="J21" s="16">
        <v>5369890</v>
      </c>
      <c r="K21" s="16">
        <v>15315668</v>
      </c>
      <c r="L21" s="16">
        <v>6039558</v>
      </c>
      <c r="M21" s="50">
        <v>17195425</v>
      </c>
      <c r="N21" s="18">
        <f t="shared" si="0"/>
        <v>125791740</v>
      </c>
    </row>
    <row r="22" spans="1:14" ht="12" customHeight="1">
      <c r="A22" s="10" t="str">
        <f>'Pregnant Women Participating'!A22</f>
        <v>Puerto Rico</v>
      </c>
      <c r="B22" s="18">
        <v>14517899</v>
      </c>
      <c r="C22" s="16">
        <v>14469461</v>
      </c>
      <c r="D22" s="16">
        <v>14090257</v>
      </c>
      <c r="E22" s="16">
        <v>14537989</v>
      </c>
      <c r="F22" s="16">
        <v>14284836</v>
      </c>
      <c r="G22" s="16">
        <v>13997519</v>
      </c>
      <c r="H22" s="16">
        <v>13965995</v>
      </c>
      <c r="I22" s="16">
        <v>12512146</v>
      </c>
      <c r="J22" s="16">
        <v>12968066</v>
      </c>
      <c r="K22" s="16">
        <v>13063299</v>
      </c>
      <c r="L22" s="16">
        <v>12872575</v>
      </c>
      <c r="M22" s="50">
        <v>13330348</v>
      </c>
      <c r="N22" s="18">
        <f t="shared" si="0"/>
        <v>164610390</v>
      </c>
    </row>
    <row r="23" spans="1:14" ht="12" customHeight="1">
      <c r="A23" s="10" t="str">
        <f>'Pregnant Women Participating'!A23</f>
        <v>Virginia</v>
      </c>
      <c r="B23" s="18">
        <v>7733590</v>
      </c>
      <c r="C23" s="16">
        <v>4473240</v>
      </c>
      <c r="D23" s="16">
        <v>1735469</v>
      </c>
      <c r="E23" s="16">
        <v>7160538</v>
      </c>
      <c r="F23" s="16">
        <v>4304615</v>
      </c>
      <c r="G23" s="16">
        <v>1655698</v>
      </c>
      <c r="H23" s="16">
        <v>6792284</v>
      </c>
      <c r="I23" s="16">
        <v>1905224</v>
      </c>
      <c r="J23" s="16">
        <v>5015840</v>
      </c>
      <c r="K23" s="16">
        <v>6702780</v>
      </c>
      <c r="L23" s="16">
        <v>4453407</v>
      </c>
      <c r="M23" s="50">
        <v>4245202</v>
      </c>
      <c r="N23" s="18">
        <f t="shared" si="0"/>
        <v>56177887</v>
      </c>
    </row>
    <row r="24" spans="1:14" ht="12" customHeight="1">
      <c r="A24" s="10" t="str">
        <f>'Pregnant Women Participating'!A24</f>
        <v>Virgin Islands</v>
      </c>
      <c r="B24" s="18">
        <v>342459</v>
      </c>
      <c r="C24" s="16">
        <v>349977</v>
      </c>
      <c r="D24" s="16">
        <v>337903</v>
      </c>
      <c r="E24" s="16">
        <v>390858</v>
      </c>
      <c r="F24" s="16">
        <v>299375</v>
      </c>
      <c r="G24" s="16">
        <v>350220</v>
      </c>
      <c r="H24" s="16">
        <v>292151</v>
      </c>
      <c r="I24" s="16">
        <v>368875</v>
      </c>
      <c r="J24" s="16">
        <v>267058</v>
      </c>
      <c r="K24" s="16">
        <v>392769</v>
      </c>
      <c r="L24" s="16">
        <v>248919</v>
      </c>
      <c r="M24" s="50">
        <v>320073</v>
      </c>
      <c r="N24" s="18">
        <f t="shared" si="0"/>
        <v>3960637</v>
      </c>
    </row>
    <row r="25" spans="1:14" ht="12" customHeight="1">
      <c r="A25" s="10" t="str">
        <f>'Pregnant Women Participating'!A25</f>
        <v>West Virginia</v>
      </c>
      <c r="B25" s="18">
        <v>2522651</v>
      </c>
      <c r="C25" s="16">
        <v>1545225</v>
      </c>
      <c r="D25" s="16">
        <v>945780</v>
      </c>
      <c r="E25" s="16">
        <v>1541335</v>
      </c>
      <c r="F25" s="16">
        <v>1519147</v>
      </c>
      <c r="G25" s="16">
        <v>1629146</v>
      </c>
      <c r="H25" s="16">
        <v>2339982</v>
      </c>
      <c r="I25" s="16">
        <v>1545704</v>
      </c>
      <c r="J25" s="16">
        <v>1645325</v>
      </c>
      <c r="K25" s="16">
        <v>1567764</v>
      </c>
      <c r="L25" s="16">
        <v>1556695</v>
      </c>
      <c r="M25" s="50">
        <v>1585464</v>
      </c>
      <c r="N25" s="18">
        <f t="shared" si="0"/>
        <v>19944218</v>
      </c>
    </row>
    <row r="26" spans="1:14" s="23" customFormat="1" ht="24.75" customHeight="1">
      <c r="A26" s="19" t="str">
        <f>'Pregnant Women Participating'!A26</f>
        <v>Mid-Atlantic Region</v>
      </c>
      <c r="B26" s="21">
        <v>45301926</v>
      </c>
      <c r="C26" s="20">
        <v>48629765</v>
      </c>
      <c r="D26" s="20">
        <v>52573264</v>
      </c>
      <c r="E26" s="20">
        <v>45707277</v>
      </c>
      <c r="F26" s="20">
        <v>44963485</v>
      </c>
      <c r="G26" s="20">
        <v>37826818</v>
      </c>
      <c r="H26" s="20">
        <v>56163905</v>
      </c>
      <c r="I26" s="20">
        <v>42136821</v>
      </c>
      <c r="J26" s="20">
        <v>41016467</v>
      </c>
      <c r="K26" s="20">
        <v>53612915</v>
      </c>
      <c r="L26" s="20">
        <v>40456163</v>
      </c>
      <c r="M26" s="49">
        <v>52175312</v>
      </c>
      <c r="N26" s="21">
        <f t="shared" si="0"/>
        <v>560564118</v>
      </c>
    </row>
    <row r="27" spans="1:14" ht="12" customHeight="1">
      <c r="A27" s="10" t="str">
        <f>'Pregnant Women Participating'!A27</f>
        <v>Alabama</v>
      </c>
      <c r="B27" s="18">
        <v>4119549</v>
      </c>
      <c r="C27" s="16">
        <v>8402906</v>
      </c>
      <c r="D27" s="16">
        <v>4002722</v>
      </c>
      <c r="E27" s="16">
        <v>6003569</v>
      </c>
      <c r="F27" s="16">
        <v>5773854</v>
      </c>
      <c r="G27" s="16">
        <v>6364989</v>
      </c>
      <c r="H27" s="16">
        <v>5475727</v>
      </c>
      <c r="I27" s="16">
        <v>5942565</v>
      </c>
      <c r="J27" s="16">
        <v>6130514</v>
      </c>
      <c r="K27" s="16">
        <v>5700519</v>
      </c>
      <c r="L27" s="16">
        <v>6385716</v>
      </c>
      <c r="M27" s="50">
        <v>6248868</v>
      </c>
      <c r="N27" s="18">
        <f t="shared" si="0"/>
        <v>70551498</v>
      </c>
    </row>
    <row r="28" spans="1:14" ht="12" customHeight="1">
      <c r="A28" s="10" t="str">
        <f>'Pregnant Women Participating'!A28</f>
        <v>Florida</v>
      </c>
      <c r="B28" s="18">
        <v>20611465</v>
      </c>
      <c r="C28" s="16">
        <v>20477112</v>
      </c>
      <c r="D28" s="16">
        <v>19954136</v>
      </c>
      <c r="E28" s="16">
        <v>20216722</v>
      </c>
      <c r="F28" s="16">
        <v>18970754</v>
      </c>
      <c r="G28" s="16">
        <v>19480867</v>
      </c>
      <c r="H28" s="16">
        <v>20026561</v>
      </c>
      <c r="I28" s="16">
        <v>20018568</v>
      </c>
      <c r="J28" s="16">
        <v>20184492</v>
      </c>
      <c r="K28" s="16">
        <v>20662630</v>
      </c>
      <c r="L28" s="16">
        <v>20105845</v>
      </c>
      <c r="M28" s="50">
        <v>22156743</v>
      </c>
      <c r="N28" s="18">
        <f t="shared" si="0"/>
        <v>242865895</v>
      </c>
    </row>
    <row r="29" spans="1:14" ht="12" customHeight="1">
      <c r="A29" s="10" t="str">
        <f>'Pregnant Women Participating'!A29</f>
        <v>Georgia</v>
      </c>
      <c r="B29" s="18">
        <v>10635672</v>
      </c>
      <c r="C29" s="16">
        <v>10360297</v>
      </c>
      <c r="D29" s="16">
        <v>10125467</v>
      </c>
      <c r="E29" s="16">
        <v>10622146</v>
      </c>
      <c r="F29" s="16">
        <v>9800448</v>
      </c>
      <c r="G29" s="16">
        <v>9938990</v>
      </c>
      <c r="H29" s="16">
        <v>10003750</v>
      </c>
      <c r="I29" s="16">
        <v>9535408</v>
      </c>
      <c r="J29" s="16">
        <v>10394816</v>
      </c>
      <c r="K29" s="16">
        <v>9566067</v>
      </c>
      <c r="L29" s="16">
        <v>9260607</v>
      </c>
      <c r="M29" s="50">
        <v>10345283</v>
      </c>
      <c r="N29" s="18">
        <f t="shared" si="0"/>
        <v>120588951</v>
      </c>
    </row>
    <row r="30" spans="1:14" ht="12" customHeight="1">
      <c r="A30" s="10" t="str">
        <f>'Pregnant Women Participating'!A30</f>
        <v>Kentucky</v>
      </c>
      <c r="B30" s="18">
        <v>2221248</v>
      </c>
      <c r="C30" s="16">
        <v>4605487</v>
      </c>
      <c r="D30" s="16">
        <v>7041297</v>
      </c>
      <c r="E30" s="16">
        <v>2188569</v>
      </c>
      <c r="F30" s="16">
        <v>4236589</v>
      </c>
      <c r="G30" s="16">
        <v>4405181</v>
      </c>
      <c r="H30" s="16">
        <v>4551667</v>
      </c>
      <c r="I30" s="16">
        <v>4355149</v>
      </c>
      <c r="J30" s="16">
        <v>4467820</v>
      </c>
      <c r="K30" s="16">
        <v>4470168</v>
      </c>
      <c r="L30" s="16">
        <v>6913298</v>
      </c>
      <c r="M30" s="50">
        <v>4467960</v>
      </c>
      <c r="N30" s="18">
        <f t="shared" si="0"/>
        <v>53924433</v>
      </c>
    </row>
    <row r="31" spans="1:14" ht="12" customHeight="1">
      <c r="A31" s="10" t="str">
        <f>'Pregnant Women Participating'!A31</f>
        <v>Mississippi</v>
      </c>
      <c r="B31" s="18">
        <v>5036720</v>
      </c>
      <c r="C31" s="16">
        <v>4092269</v>
      </c>
      <c r="D31" s="16">
        <v>4204248</v>
      </c>
      <c r="E31" s="16">
        <v>5435579</v>
      </c>
      <c r="F31" s="16">
        <v>4381974</v>
      </c>
      <c r="G31" s="16">
        <v>4920546</v>
      </c>
      <c r="H31" s="16">
        <v>4198168</v>
      </c>
      <c r="I31" s="16">
        <v>5130380</v>
      </c>
      <c r="J31" s="16">
        <v>4202188</v>
      </c>
      <c r="K31" s="16">
        <v>4329883</v>
      </c>
      <c r="L31" s="16">
        <v>4833435</v>
      </c>
      <c r="M31" s="50">
        <v>3766497</v>
      </c>
      <c r="N31" s="18">
        <f t="shared" si="0"/>
        <v>54531887</v>
      </c>
    </row>
    <row r="32" spans="1:14" ht="12" customHeight="1">
      <c r="A32" s="10" t="str">
        <f>'Pregnant Women Participating'!A32</f>
        <v>North Carolina</v>
      </c>
      <c r="B32" s="18">
        <v>10940810</v>
      </c>
      <c r="C32" s="16">
        <v>10207026</v>
      </c>
      <c r="D32" s="16">
        <v>10426681</v>
      </c>
      <c r="E32" s="16">
        <v>8782320</v>
      </c>
      <c r="F32" s="16">
        <v>9445807</v>
      </c>
      <c r="G32" s="16">
        <v>10756150</v>
      </c>
      <c r="H32" s="16">
        <v>10432811</v>
      </c>
      <c r="I32" s="16">
        <v>9642570</v>
      </c>
      <c r="J32" s="16">
        <v>10792073</v>
      </c>
      <c r="K32" s="16">
        <v>10403174</v>
      </c>
      <c r="L32" s="16">
        <v>10214531</v>
      </c>
      <c r="M32" s="50">
        <v>11410642</v>
      </c>
      <c r="N32" s="18">
        <f t="shared" si="0"/>
        <v>123454595</v>
      </c>
    </row>
    <row r="33" spans="1:14" ht="12" customHeight="1">
      <c r="A33" s="10" t="str">
        <f>'Pregnant Women Participating'!A33</f>
        <v>South Carolina</v>
      </c>
      <c r="B33" s="18">
        <v>4978459</v>
      </c>
      <c r="C33" s="16">
        <v>6797127</v>
      </c>
      <c r="D33" s="16">
        <v>2872798</v>
      </c>
      <c r="E33" s="16">
        <v>5084119</v>
      </c>
      <c r="F33" s="16">
        <v>6056366</v>
      </c>
      <c r="G33" s="16">
        <v>3929338</v>
      </c>
      <c r="H33" s="16">
        <v>4291549</v>
      </c>
      <c r="I33" s="16">
        <v>4648388</v>
      </c>
      <c r="J33" s="16">
        <v>4868919</v>
      </c>
      <c r="K33" s="16">
        <v>4592897</v>
      </c>
      <c r="L33" s="16">
        <v>5668822</v>
      </c>
      <c r="M33" s="50">
        <v>4079399</v>
      </c>
      <c r="N33" s="18">
        <f t="shared" si="0"/>
        <v>57868181</v>
      </c>
    </row>
    <row r="34" spans="1:14" ht="12" customHeight="1">
      <c r="A34" s="10" t="str">
        <f>'Pregnant Women Participating'!A34</f>
        <v>Tennessee</v>
      </c>
      <c r="B34" s="18">
        <v>9584128</v>
      </c>
      <c r="C34" s="16">
        <v>5875703</v>
      </c>
      <c r="D34" s="16">
        <v>5662668</v>
      </c>
      <c r="E34" s="16">
        <v>2078664</v>
      </c>
      <c r="F34" s="16">
        <v>5550030</v>
      </c>
      <c r="G34" s="16">
        <v>5556902</v>
      </c>
      <c r="H34" s="16">
        <v>5495526</v>
      </c>
      <c r="I34" s="16">
        <v>9190082</v>
      </c>
      <c r="J34" s="16">
        <v>2228901</v>
      </c>
      <c r="K34" s="16">
        <v>9100370</v>
      </c>
      <c r="L34" s="16">
        <v>5757225</v>
      </c>
      <c r="M34" s="50">
        <v>5713450</v>
      </c>
      <c r="N34" s="18">
        <f t="shared" si="0"/>
        <v>71793649</v>
      </c>
    </row>
    <row r="35" spans="1:14" ht="12" customHeight="1">
      <c r="A35" s="10" t="str">
        <f>'Pregnant Women Participating'!A35</f>
        <v>Choctaw Indians, MS</v>
      </c>
      <c r="B35" s="18">
        <v>34856</v>
      </c>
      <c r="C35" s="16">
        <v>32646</v>
      </c>
      <c r="D35" s="16">
        <v>24246</v>
      </c>
      <c r="E35" s="16">
        <v>29415</v>
      </c>
      <c r="F35" s="16">
        <v>23236</v>
      </c>
      <c r="G35" s="16">
        <v>24815</v>
      </c>
      <c r="H35" s="16">
        <v>28675</v>
      </c>
      <c r="I35" s="16">
        <v>32504</v>
      </c>
      <c r="J35" s="16">
        <v>29877</v>
      </c>
      <c r="K35" s="16">
        <v>26165</v>
      </c>
      <c r="L35" s="16">
        <v>32348</v>
      </c>
      <c r="M35" s="50">
        <v>32364</v>
      </c>
      <c r="N35" s="18">
        <f t="shared" si="0"/>
        <v>351147</v>
      </c>
    </row>
    <row r="36" spans="1:14" ht="12" customHeight="1">
      <c r="A36" s="10" t="str">
        <f>'Pregnant Women Participating'!A36</f>
        <v>Eastern Cherokee, NC</v>
      </c>
      <c r="B36" s="18">
        <v>27764</v>
      </c>
      <c r="C36" s="16">
        <v>19713</v>
      </c>
      <c r="D36" s="16">
        <v>19981</v>
      </c>
      <c r="E36" s="16">
        <v>22378</v>
      </c>
      <c r="F36" s="16">
        <v>25541</v>
      </c>
      <c r="G36" s="16">
        <v>24152</v>
      </c>
      <c r="H36" s="16">
        <v>22922</v>
      </c>
      <c r="I36" s="16">
        <v>20190</v>
      </c>
      <c r="J36" s="16">
        <v>22624</v>
      </c>
      <c r="K36" s="16">
        <v>19845</v>
      </c>
      <c r="L36" s="16">
        <v>28261</v>
      </c>
      <c r="M36" s="50">
        <v>12546</v>
      </c>
      <c r="N36" s="18">
        <f t="shared" si="0"/>
        <v>265917</v>
      </c>
    </row>
    <row r="37" spans="1:14" s="23" customFormat="1" ht="24.75" customHeight="1">
      <c r="A37" s="19" t="str">
        <f>'Pregnant Women Participating'!A37</f>
        <v>Southeast Region</v>
      </c>
      <c r="B37" s="21">
        <v>68190671</v>
      </c>
      <c r="C37" s="20">
        <v>70870286</v>
      </c>
      <c r="D37" s="20">
        <v>64334244</v>
      </c>
      <c r="E37" s="20">
        <v>60463481</v>
      </c>
      <c r="F37" s="20">
        <v>64264599</v>
      </c>
      <c r="G37" s="20">
        <v>65401930</v>
      </c>
      <c r="H37" s="20">
        <v>64527356</v>
      </c>
      <c r="I37" s="20">
        <v>68515804</v>
      </c>
      <c r="J37" s="20">
        <v>63322224</v>
      </c>
      <c r="K37" s="20">
        <v>68871718</v>
      </c>
      <c r="L37" s="20">
        <v>69200088</v>
      </c>
      <c r="M37" s="49">
        <v>68233752</v>
      </c>
      <c r="N37" s="21">
        <f t="shared" si="0"/>
        <v>796196153</v>
      </c>
    </row>
    <row r="38" spans="1:14" ht="12" customHeight="1">
      <c r="A38" s="10" t="str">
        <f>'Pregnant Women Participating'!A38</f>
        <v>Illinois</v>
      </c>
      <c r="B38" s="18">
        <v>14704143</v>
      </c>
      <c r="C38" s="16">
        <v>12374927</v>
      </c>
      <c r="D38" s="16">
        <v>12080755</v>
      </c>
      <c r="E38" s="16">
        <v>10680089</v>
      </c>
      <c r="F38" s="16">
        <v>9178873</v>
      </c>
      <c r="G38" s="16">
        <v>13776908</v>
      </c>
      <c r="H38" s="16">
        <v>10151402</v>
      </c>
      <c r="I38" s="16">
        <v>16807784</v>
      </c>
      <c r="J38" s="16">
        <v>10128654</v>
      </c>
      <c r="K38" s="16">
        <v>9130205</v>
      </c>
      <c r="L38" s="16">
        <v>9155750</v>
      </c>
      <c r="M38" s="50">
        <v>12757545</v>
      </c>
      <c r="N38" s="18">
        <f t="shared" si="0"/>
        <v>140927035</v>
      </c>
    </row>
    <row r="39" spans="1:14" ht="12" customHeight="1">
      <c r="A39" s="10" t="str">
        <f>'Pregnant Women Participating'!A39</f>
        <v>Indiana</v>
      </c>
      <c r="B39" s="18">
        <v>6182684</v>
      </c>
      <c r="C39" s="16">
        <v>5748693</v>
      </c>
      <c r="D39" s="16">
        <v>5739333</v>
      </c>
      <c r="E39" s="16">
        <v>5582343</v>
      </c>
      <c r="F39" s="16">
        <v>4783705</v>
      </c>
      <c r="G39" s="16">
        <v>5330383</v>
      </c>
      <c r="H39" s="16">
        <v>5412863</v>
      </c>
      <c r="I39" s="16">
        <v>4915742</v>
      </c>
      <c r="J39" s="16">
        <v>5324890</v>
      </c>
      <c r="K39" s="16">
        <v>5139553</v>
      </c>
      <c r="L39" s="16">
        <v>4950148</v>
      </c>
      <c r="M39" s="50">
        <v>5089699</v>
      </c>
      <c r="N39" s="18">
        <f t="shared" si="0"/>
        <v>64200036</v>
      </c>
    </row>
    <row r="40" spans="1:14" ht="12" customHeight="1">
      <c r="A40" s="10" t="str">
        <f>'Pregnant Women Participating'!A40</f>
        <v>Michigan</v>
      </c>
      <c r="B40" s="18">
        <v>9253133</v>
      </c>
      <c r="C40" s="16">
        <v>9299341</v>
      </c>
      <c r="D40" s="16">
        <v>9144313</v>
      </c>
      <c r="E40" s="16">
        <v>9005229</v>
      </c>
      <c r="F40" s="16">
        <v>8534005</v>
      </c>
      <c r="G40" s="16">
        <v>8683762</v>
      </c>
      <c r="H40" s="16">
        <v>8629141</v>
      </c>
      <c r="I40" s="16">
        <v>9383492</v>
      </c>
      <c r="J40" s="16">
        <v>8942133</v>
      </c>
      <c r="K40" s="16">
        <v>9487845</v>
      </c>
      <c r="L40" s="16">
        <v>9203872</v>
      </c>
      <c r="M40" s="50">
        <v>9078139</v>
      </c>
      <c r="N40" s="18">
        <f t="shared" si="0"/>
        <v>108644405</v>
      </c>
    </row>
    <row r="41" spans="1:14" ht="12" customHeight="1">
      <c r="A41" s="10" t="str">
        <f>'Pregnant Women Participating'!A41</f>
        <v>Minnesota</v>
      </c>
      <c r="B41" s="18">
        <v>2376908</v>
      </c>
      <c r="C41" s="16">
        <v>4578750</v>
      </c>
      <c r="D41" s="16">
        <v>5899687</v>
      </c>
      <c r="E41" s="16">
        <v>5119259</v>
      </c>
      <c r="F41" s="16">
        <v>4621918</v>
      </c>
      <c r="G41" s="16">
        <v>5495686</v>
      </c>
      <c r="H41" s="16">
        <v>4726626</v>
      </c>
      <c r="I41" s="16">
        <v>4545964</v>
      </c>
      <c r="J41" s="16">
        <v>5665092</v>
      </c>
      <c r="K41" s="16">
        <v>5491384</v>
      </c>
      <c r="L41" s="16">
        <v>6348110</v>
      </c>
      <c r="M41" s="50">
        <v>6368544</v>
      </c>
      <c r="N41" s="18">
        <f t="shared" si="0"/>
        <v>61237928</v>
      </c>
    </row>
    <row r="42" spans="1:14" ht="12" customHeight="1">
      <c r="A42" s="10" t="str">
        <f>'Pregnant Women Participating'!A42</f>
        <v>Ohio</v>
      </c>
      <c r="B42" s="18">
        <v>8042122</v>
      </c>
      <c r="C42" s="16">
        <v>2318375</v>
      </c>
      <c r="D42" s="16">
        <v>7658575</v>
      </c>
      <c r="E42" s="16">
        <v>12361338</v>
      </c>
      <c r="F42" s="16">
        <v>7145204</v>
      </c>
      <c r="G42" s="16">
        <v>7492381</v>
      </c>
      <c r="H42" s="16">
        <v>7289519</v>
      </c>
      <c r="I42" s="16">
        <v>2845730</v>
      </c>
      <c r="J42" s="16">
        <v>7208601</v>
      </c>
      <c r="K42" s="16">
        <v>7289614</v>
      </c>
      <c r="L42" s="16">
        <v>7529263</v>
      </c>
      <c r="M42" s="50">
        <v>12033974</v>
      </c>
      <c r="N42" s="18">
        <f t="shared" si="0"/>
        <v>89214696</v>
      </c>
    </row>
    <row r="43" spans="1:14" ht="12" customHeight="1">
      <c r="A43" s="10" t="str">
        <f>'Pregnant Women Participating'!A43</f>
        <v>Wisconsin</v>
      </c>
      <c r="B43" s="18">
        <v>4389114</v>
      </c>
      <c r="C43" s="16">
        <v>4192677</v>
      </c>
      <c r="D43" s="16">
        <v>4146939</v>
      </c>
      <c r="E43" s="16">
        <v>4202687</v>
      </c>
      <c r="F43" s="16">
        <v>3893071</v>
      </c>
      <c r="G43" s="16">
        <v>3720740</v>
      </c>
      <c r="H43" s="16">
        <v>3810626</v>
      </c>
      <c r="I43" s="16">
        <v>3765608</v>
      </c>
      <c r="J43" s="16">
        <v>5747002</v>
      </c>
      <c r="K43" s="16">
        <v>1711622</v>
      </c>
      <c r="L43" s="16">
        <v>3849377</v>
      </c>
      <c r="M43" s="50">
        <v>6122852</v>
      </c>
      <c r="N43" s="18">
        <f t="shared" si="0"/>
        <v>49552315</v>
      </c>
    </row>
    <row r="44" spans="1:14" s="23" customFormat="1" ht="24.75" customHeight="1">
      <c r="A44" s="19" t="str">
        <f>'Pregnant Women Participating'!A44</f>
        <v>Midwest Region</v>
      </c>
      <c r="B44" s="21">
        <v>44948104</v>
      </c>
      <c r="C44" s="20">
        <v>38512763</v>
      </c>
      <c r="D44" s="20">
        <v>44669602</v>
      </c>
      <c r="E44" s="20">
        <v>46950945</v>
      </c>
      <c r="F44" s="20">
        <v>38156776</v>
      </c>
      <c r="G44" s="20">
        <v>44499860</v>
      </c>
      <c r="H44" s="20">
        <v>40020177</v>
      </c>
      <c r="I44" s="20">
        <v>42264320</v>
      </c>
      <c r="J44" s="20">
        <v>43016372</v>
      </c>
      <c r="K44" s="20">
        <v>38250223</v>
      </c>
      <c r="L44" s="20">
        <v>41036520</v>
      </c>
      <c r="M44" s="49">
        <v>51450753</v>
      </c>
      <c r="N44" s="21">
        <f t="shared" si="0"/>
        <v>513776415</v>
      </c>
    </row>
    <row r="45" spans="1:14" ht="12" customHeight="1">
      <c r="A45" s="10" t="str">
        <f>'Pregnant Women Participating'!A45</f>
        <v>Arkansas</v>
      </c>
      <c r="B45" s="18">
        <v>3551610</v>
      </c>
      <c r="C45" s="16">
        <v>3495328</v>
      </c>
      <c r="D45" s="16">
        <v>3520659</v>
      </c>
      <c r="E45" s="16">
        <v>3562815</v>
      </c>
      <c r="F45" s="16">
        <v>3311831</v>
      </c>
      <c r="G45" s="16">
        <v>3376319</v>
      </c>
      <c r="H45" s="16">
        <v>3369568</v>
      </c>
      <c r="I45" s="16">
        <v>3550387</v>
      </c>
      <c r="J45" s="16">
        <v>3463944</v>
      </c>
      <c r="K45" s="16">
        <v>3470481</v>
      </c>
      <c r="L45" s="16">
        <v>3545414</v>
      </c>
      <c r="M45" s="50">
        <v>3438543</v>
      </c>
      <c r="N45" s="18">
        <f t="shared" si="0"/>
        <v>41656899</v>
      </c>
    </row>
    <row r="46" spans="1:14" ht="12" customHeight="1">
      <c r="A46" s="10" t="str">
        <f>'Pregnant Women Participating'!A46</f>
        <v>Louisiana</v>
      </c>
      <c r="B46" s="18">
        <v>6446314</v>
      </c>
      <c r="C46" s="16">
        <v>6220601</v>
      </c>
      <c r="D46" s="16">
        <v>6089818</v>
      </c>
      <c r="E46" s="16">
        <v>6173894</v>
      </c>
      <c r="F46" s="16">
        <v>6304061</v>
      </c>
      <c r="G46" s="16">
        <v>5787497</v>
      </c>
      <c r="H46" s="16">
        <v>5552018</v>
      </c>
      <c r="I46" s="16">
        <v>5818875</v>
      </c>
      <c r="J46" s="16">
        <v>6306885</v>
      </c>
      <c r="K46" s="16">
        <v>9071790</v>
      </c>
      <c r="L46" s="16">
        <v>2290921</v>
      </c>
      <c r="M46" s="50">
        <v>6000317</v>
      </c>
      <c r="N46" s="18">
        <f t="shared" si="0"/>
        <v>72062991</v>
      </c>
    </row>
    <row r="47" spans="1:14" ht="12" customHeight="1">
      <c r="A47" s="10" t="str">
        <f>'Pregnant Women Participating'!A47</f>
        <v>New Mexico</v>
      </c>
      <c r="B47" s="18">
        <v>1718821</v>
      </c>
      <c r="C47" s="16">
        <v>1700156</v>
      </c>
      <c r="D47" s="16">
        <v>800533</v>
      </c>
      <c r="E47" s="16">
        <v>1752378</v>
      </c>
      <c r="F47" s="16">
        <v>1622461</v>
      </c>
      <c r="G47" s="16">
        <v>2475475</v>
      </c>
      <c r="H47" s="16">
        <v>578537</v>
      </c>
      <c r="I47" s="16">
        <v>2445032</v>
      </c>
      <c r="J47" s="16">
        <v>1669660</v>
      </c>
      <c r="K47" s="16">
        <v>1713533</v>
      </c>
      <c r="L47" s="16">
        <v>1781357</v>
      </c>
      <c r="M47" s="50">
        <v>2112615</v>
      </c>
      <c r="N47" s="18">
        <f t="shared" si="0"/>
        <v>20370558</v>
      </c>
    </row>
    <row r="48" spans="1:14" ht="12" customHeight="1">
      <c r="A48" s="10" t="str">
        <f>'Pregnant Women Participating'!A48</f>
        <v>Oklahoma</v>
      </c>
      <c r="B48" s="18">
        <v>3426601</v>
      </c>
      <c r="C48" s="16">
        <v>3324350</v>
      </c>
      <c r="D48" s="16">
        <v>2987442</v>
      </c>
      <c r="E48" s="16">
        <v>3313565</v>
      </c>
      <c r="F48" s="16">
        <v>2949377</v>
      </c>
      <c r="G48" s="16">
        <v>2821484</v>
      </c>
      <c r="H48" s="16">
        <v>3210593</v>
      </c>
      <c r="I48" s="16">
        <v>2876707</v>
      </c>
      <c r="J48" s="16">
        <v>2261140</v>
      </c>
      <c r="K48" s="16">
        <v>2311559</v>
      </c>
      <c r="L48" s="16">
        <v>2850803</v>
      </c>
      <c r="M48" s="50">
        <v>3091274</v>
      </c>
      <c r="N48" s="18">
        <f t="shared" si="0"/>
        <v>35424895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0"/>
        <v> </v>
      </c>
    </row>
    <row r="50" spans="1:14" ht="12" customHeight="1">
      <c r="A50" s="10" t="str">
        <f>'Pregnant Women Participating'!A50</f>
        <v>Texas</v>
      </c>
      <c r="B50" s="18">
        <v>37552604</v>
      </c>
      <c r="C50" s="16">
        <v>19687072</v>
      </c>
      <c r="D50" s="16">
        <v>27175947</v>
      </c>
      <c r="E50" s="16">
        <v>21096330</v>
      </c>
      <c r="F50" s="16">
        <v>24754181</v>
      </c>
      <c r="G50" s="16">
        <v>25527568</v>
      </c>
      <c r="H50" s="16">
        <v>17470251</v>
      </c>
      <c r="I50" s="16">
        <v>41535607</v>
      </c>
      <c r="J50" s="16">
        <v>8558544</v>
      </c>
      <c r="K50" s="16">
        <v>36303013</v>
      </c>
      <c r="L50" s="16">
        <v>12933174</v>
      </c>
      <c r="M50" s="50">
        <v>35019859</v>
      </c>
      <c r="N50" s="18">
        <f t="shared" si="0"/>
        <v>307614150</v>
      </c>
    </row>
    <row r="51" spans="1:14" ht="12" customHeight="1">
      <c r="A51" s="10" t="str">
        <f>'Pregnant Women Participating'!A51</f>
        <v>Acoma, Canoncito &amp; Laguna, NM</v>
      </c>
      <c r="B51" s="18">
        <v>13396</v>
      </c>
      <c r="C51" s="16">
        <v>17358</v>
      </c>
      <c r="D51" s="16">
        <v>27132</v>
      </c>
      <c r="E51" s="16">
        <v>20429</v>
      </c>
      <c r="F51" s="16">
        <v>14000</v>
      </c>
      <c r="G51" s="16">
        <v>19449</v>
      </c>
      <c r="H51" s="16">
        <v>21106</v>
      </c>
      <c r="I51" s="16">
        <v>23089</v>
      </c>
      <c r="J51" s="16">
        <v>29957</v>
      </c>
      <c r="K51" s="16">
        <v>14000</v>
      </c>
      <c r="L51" s="16">
        <v>20939</v>
      </c>
      <c r="M51" s="50">
        <v>19498</v>
      </c>
      <c r="N51" s="18">
        <f t="shared" si="0"/>
        <v>240353</v>
      </c>
    </row>
    <row r="52" spans="1:14" ht="12" customHeight="1">
      <c r="A52" s="10" t="str">
        <f>'Pregnant Women Participating'!A52</f>
        <v>Eight Northern Pueblos, NM</v>
      </c>
      <c r="B52" s="18">
        <v>13248</v>
      </c>
      <c r="C52" s="16">
        <v>15106</v>
      </c>
      <c r="D52" s="16">
        <v>15496</v>
      </c>
      <c r="E52" s="16">
        <v>14807</v>
      </c>
      <c r="F52" s="16">
        <v>13937</v>
      </c>
      <c r="G52" s="16">
        <v>13075</v>
      </c>
      <c r="H52" s="16">
        <v>14740</v>
      </c>
      <c r="I52" s="16">
        <v>14932</v>
      </c>
      <c r="J52" s="16">
        <v>14399</v>
      </c>
      <c r="K52" s="16">
        <v>14838</v>
      </c>
      <c r="L52" s="16">
        <v>15407</v>
      </c>
      <c r="M52" s="50">
        <v>14222</v>
      </c>
      <c r="N52" s="18">
        <f t="shared" si="0"/>
        <v>174207</v>
      </c>
    </row>
    <row r="53" spans="1:14" ht="12" customHeight="1">
      <c r="A53" s="10" t="str">
        <f>'Pregnant Women Participating'!A53</f>
        <v>Five Sandoval Pueblos, NM</v>
      </c>
      <c r="B53" s="18">
        <v>14021</v>
      </c>
      <c r="C53" s="16">
        <v>13696</v>
      </c>
      <c r="D53" s="16">
        <v>9745</v>
      </c>
      <c r="E53" s="16">
        <v>13907</v>
      </c>
      <c r="F53" s="16">
        <v>13842</v>
      </c>
      <c r="G53" s="16">
        <v>14431</v>
      </c>
      <c r="H53" s="16">
        <v>14821</v>
      </c>
      <c r="I53" s="16">
        <v>12158</v>
      </c>
      <c r="J53" s="16">
        <v>14730</v>
      </c>
      <c r="K53" s="16">
        <v>12842</v>
      </c>
      <c r="L53" s="16">
        <v>17492</v>
      </c>
      <c r="M53" s="50">
        <v>14259</v>
      </c>
      <c r="N53" s="18">
        <f t="shared" si="0"/>
        <v>165944</v>
      </c>
    </row>
    <row r="54" spans="1:14" ht="12" customHeight="1">
      <c r="A54" s="10" t="str">
        <f>'Pregnant Women Participating'!A54</f>
        <v>Isleta Pueblo, NM</v>
      </c>
      <c r="B54" s="18">
        <v>56238</v>
      </c>
      <c r="C54" s="16">
        <v>55026</v>
      </c>
      <c r="D54" s="16">
        <v>57259</v>
      </c>
      <c r="E54" s="16">
        <v>55978</v>
      </c>
      <c r="F54" s="16">
        <v>52129</v>
      </c>
      <c r="G54" s="16">
        <v>48957</v>
      </c>
      <c r="H54" s="16">
        <v>55210</v>
      </c>
      <c r="I54" s="16">
        <v>55120</v>
      </c>
      <c r="J54" s="16">
        <v>55167</v>
      </c>
      <c r="K54" s="16">
        <v>55948</v>
      </c>
      <c r="L54" s="16">
        <v>83175</v>
      </c>
      <c r="M54" s="50">
        <v>59963</v>
      </c>
      <c r="N54" s="18">
        <f t="shared" si="0"/>
        <v>690170</v>
      </c>
    </row>
    <row r="55" spans="1:14" ht="12" customHeight="1">
      <c r="A55" s="10" t="str">
        <f>'Pregnant Women Participating'!A55</f>
        <v>San Felipe Pueblo, NM</v>
      </c>
      <c r="B55" s="18">
        <v>10514</v>
      </c>
      <c r="C55" s="16">
        <v>15147</v>
      </c>
      <c r="D55" s="16">
        <v>14303</v>
      </c>
      <c r="E55" s="16">
        <v>16066</v>
      </c>
      <c r="F55" s="16">
        <v>22229</v>
      </c>
      <c r="G55" s="16">
        <v>18161</v>
      </c>
      <c r="H55" s="16">
        <v>8663</v>
      </c>
      <c r="I55" s="16">
        <v>37740</v>
      </c>
      <c r="J55" s="16">
        <v>20086</v>
      </c>
      <c r="K55" s="16">
        <v>25666</v>
      </c>
      <c r="L55" s="16">
        <v>28660</v>
      </c>
      <c r="M55" s="50">
        <v>22858</v>
      </c>
      <c r="N55" s="18">
        <f t="shared" si="0"/>
        <v>240093</v>
      </c>
    </row>
    <row r="56" spans="1:14" ht="12" customHeight="1">
      <c r="A56" s="10" t="str">
        <f>'Pregnant Women Participating'!A56</f>
        <v>Santo Domingo Tribe, NM</v>
      </c>
      <c r="B56" s="18">
        <v>13235</v>
      </c>
      <c r="C56" s="16">
        <v>14122</v>
      </c>
      <c r="D56" s="16">
        <v>12887</v>
      </c>
      <c r="E56" s="16">
        <v>14769</v>
      </c>
      <c r="F56" s="16">
        <v>10984</v>
      </c>
      <c r="G56" s="16">
        <v>11654</v>
      </c>
      <c r="H56" s="16">
        <v>13504</v>
      </c>
      <c r="I56" s="16">
        <v>15440</v>
      </c>
      <c r="J56" s="16">
        <v>14384</v>
      </c>
      <c r="K56" s="16">
        <v>17267</v>
      </c>
      <c r="L56" s="16">
        <v>15024</v>
      </c>
      <c r="M56" s="50">
        <v>35939</v>
      </c>
      <c r="N56" s="18">
        <f t="shared" si="0"/>
        <v>189209</v>
      </c>
    </row>
    <row r="57" spans="1:14" ht="12" customHeight="1">
      <c r="A57" s="10" t="str">
        <f>'Pregnant Women Participating'!A57</f>
        <v>Zuni Pueblo, NM</v>
      </c>
      <c r="B57" s="18">
        <v>38345</v>
      </c>
      <c r="C57" s="16">
        <v>33935</v>
      </c>
      <c r="D57" s="16">
        <v>34070</v>
      </c>
      <c r="E57" s="16">
        <v>31472</v>
      </c>
      <c r="F57" s="16">
        <v>29640</v>
      </c>
      <c r="G57" s="16">
        <v>31590</v>
      </c>
      <c r="H57" s="16">
        <v>34521</v>
      </c>
      <c r="I57" s="16">
        <v>31521</v>
      </c>
      <c r="J57" s="16">
        <v>31400</v>
      </c>
      <c r="K57" s="16">
        <v>32923</v>
      </c>
      <c r="L57" s="16">
        <v>32327</v>
      </c>
      <c r="M57" s="50">
        <v>24718</v>
      </c>
      <c r="N57" s="18">
        <f t="shared" si="0"/>
        <v>386462</v>
      </c>
    </row>
    <row r="58" spans="1:14" ht="12" customHeight="1">
      <c r="A58" s="10" t="str">
        <f>'Pregnant Women Participating'!A58</f>
        <v>Cherokee Nation, OK</v>
      </c>
      <c r="B58" s="18">
        <v>164472</v>
      </c>
      <c r="C58" s="16">
        <v>248381</v>
      </c>
      <c r="D58" s="16">
        <v>284348</v>
      </c>
      <c r="E58" s="16">
        <v>319474</v>
      </c>
      <c r="F58" s="16">
        <v>380739</v>
      </c>
      <c r="G58" s="16">
        <v>93285</v>
      </c>
      <c r="H58" s="16">
        <v>430022</v>
      </c>
      <c r="I58" s="16">
        <v>435739</v>
      </c>
      <c r="J58" s="16">
        <v>149489</v>
      </c>
      <c r="K58" s="16">
        <v>247467</v>
      </c>
      <c r="L58" s="16">
        <v>74706</v>
      </c>
      <c r="M58" s="50">
        <v>284686</v>
      </c>
      <c r="N58" s="18">
        <f t="shared" si="0"/>
        <v>3112808</v>
      </c>
    </row>
    <row r="59" spans="1:14" ht="12" customHeight="1">
      <c r="A59" s="10" t="str">
        <f>'Pregnant Women Participating'!A59</f>
        <v>Chickasaw Nation, OK</v>
      </c>
      <c r="B59" s="18">
        <v>134524</v>
      </c>
      <c r="C59" s="16">
        <v>126755</v>
      </c>
      <c r="D59" s="16">
        <v>130501</v>
      </c>
      <c r="E59" s="16">
        <v>47153</v>
      </c>
      <c r="F59" s="16">
        <v>115102</v>
      </c>
      <c r="G59" s="16">
        <v>117828</v>
      </c>
      <c r="H59" s="16">
        <v>125992</v>
      </c>
      <c r="I59" s="16">
        <v>132919</v>
      </c>
      <c r="J59" s="16">
        <v>144583</v>
      </c>
      <c r="K59" s="16">
        <v>127591</v>
      </c>
      <c r="L59" s="16">
        <v>132734</v>
      </c>
      <c r="M59" s="50">
        <v>129668</v>
      </c>
      <c r="N59" s="18">
        <f t="shared" si="0"/>
        <v>1465350</v>
      </c>
    </row>
    <row r="60" spans="1:14" ht="12" customHeight="1">
      <c r="A60" s="10" t="str">
        <f>'Pregnant Women Participating'!A60</f>
        <v>Choctaw Nation, OK</v>
      </c>
      <c r="B60" s="18">
        <v>150268</v>
      </c>
      <c r="C60" s="16">
        <v>144218</v>
      </c>
      <c r="D60" s="16">
        <v>146644</v>
      </c>
      <c r="E60" s="16">
        <v>150521</v>
      </c>
      <c r="F60" s="16">
        <v>127212</v>
      </c>
      <c r="G60" s="16">
        <v>139899</v>
      </c>
      <c r="H60" s="16">
        <v>160342</v>
      </c>
      <c r="I60" s="16">
        <v>140655</v>
      </c>
      <c r="J60" s="16">
        <v>151787</v>
      </c>
      <c r="K60" s="16">
        <v>147093</v>
      </c>
      <c r="L60" s="16">
        <v>145444</v>
      </c>
      <c r="M60" s="50">
        <v>156670</v>
      </c>
      <c r="N60" s="18">
        <f t="shared" si="0"/>
        <v>1760753</v>
      </c>
    </row>
    <row r="61" spans="1:14" ht="12" customHeight="1">
      <c r="A61" s="10" t="str">
        <f>'Pregnant Women Participating'!A61</f>
        <v>Citizen Potawatomi Nation, OK</v>
      </c>
      <c r="B61" s="18">
        <v>51135</v>
      </c>
      <c r="C61" s="16">
        <v>42800</v>
      </c>
      <c r="D61" s="16">
        <v>42627</v>
      </c>
      <c r="E61" s="16">
        <v>49393</v>
      </c>
      <c r="F61" s="16">
        <v>44352</v>
      </c>
      <c r="G61" s="16">
        <v>50033</v>
      </c>
      <c r="H61" s="16">
        <v>53426</v>
      </c>
      <c r="I61" s="16">
        <v>46471</v>
      </c>
      <c r="J61" s="16">
        <v>45728</v>
      </c>
      <c r="K61" s="16">
        <v>49525</v>
      </c>
      <c r="L61" s="16">
        <v>50217</v>
      </c>
      <c r="M61" s="50">
        <v>50964</v>
      </c>
      <c r="N61" s="18">
        <f t="shared" si="0"/>
        <v>576671</v>
      </c>
    </row>
    <row r="62" spans="1:14" ht="12" customHeight="1">
      <c r="A62" s="10" t="str">
        <f>'Pregnant Women Participating'!A62</f>
        <v>Inter-Tribal Council, OK</v>
      </c>
      <c r="B62" s="18">
        <v>51418</v>
      </c>
      <c r="C62" s="16">
        <v>47375</v>
      </c>
      <c r="D62" s="16">
        <v>46499</v>
      </c>
      <c r="E62" s="16">
        <v>45471</v>
      </c>
      <c r="F62" s="16">
        <v>42418</v>
      </c>
      <c r="G62" s="16">
        <v>43026</v>
      </c>
      <c r="H62" s="16">
        <v>43496</v>
      </c>
      <c r="I62" s="16">
        <v>41652</v>
      </c>
      <c r="J62" s="16">
        <v>42902</v>
      </c>
      <c r="K62" s="16">
        <v>45082</v>
      </c>
      <c r="L62" s="16">
        <v>44136</v>
      </c>
      <c r="M62" s="50">
        <v>43495</v>
      </c>
      <c r="N62" s="18">
        <f t="shared" si="0"/>
        <v>536970</v>
      </c>
    </row>
    <row r="63" spans="1:14" ht="12" customHeight="1">
      <c r="A63" s="10" t="str">
        <f>'Pregnant Women Participating'!A63</f>
        <v>Muscogee Creek Nation, OK</v>
      </c>
      <c r="B63" s="18">
        <v>118322</v>
      </c>
      <c r="C63" s="16">
        <v>166223</v>
      </c>
      <c r="D63" s="16">
        <v>62098</v>
      </c>
      <c r="E63" s="16">
        <v>118311</v>
      </c>
      <c r="F63" s="16">
        <v>104160</v>
      </c>
      <c r="G63" s="16">
        <v>105246</v>
      </c>
      <c r="H63" s="16">
        <v>109328</v>
      </c>
      <c r="I63" s="16">
        <v>100891</v>
      </c>
      <c r="J63" s="16">
        <v>108851</v>
      </c>
      <c r="K63" s="16">
        <v>107638</v>
      </c>
      <c r="L63" s="16">
        <v>102278</v>
      </c>
      <c r="M63" s="50">
        <v>112180</v>
      </c>
      <c r="N63" s="18">
        <f t="shared" si="0"/>
        <v>1315526</v>
      </c>
    </row>
    <row r="64" spans="1:14" ht="12" customHeight="1">
      <c r="A64" s="10" t="str">
        <f>'Pregnant Women Participating'!A64</f>
        <v>Osage Tribal Council, OK</v>
      </c>
      <c r="B64" s="18">
        <v>185432</v>
      </c>
      <c r="C64" s="16">
        <v>75743</v>
      </c>
      <c r="D64" s="16">
        <v>139225</v>
      </c>
      <c r="E64" s="16">
        <v>135435</v>
      </c>
      <c r="F64" s="16">
        <v>127267</v>
      </c>
      <c r="G64" s="16">
        <v>100038</v>
      </c>
      <c r="H64" s="16">
        <v>152694</v>
      </c>
      <c r="I64" s="16">
        <v>125860</v>
      </c>
      <c r="J64" s="16">
        <v>139107</v>
      </c>
      <c r="K64" s="16">
        <v>125294</v>
      </c>
      <c r="L64" s="16">
        <v>132701</v>
      </c>
      <c r="M64" s="50">
        <v>226293</v>
      </c>
      <c r="N64" s="18">
        <f t="shared" si="0"/>
        <v>1665089</v>
      </c>
    </row>
    <row r="65" spans="1:14" ht="12" customHeight="1">
      <c r="A65" s="10" t="str">
        <f>'Pregnant Women Participating'!A65</f>
        <v>Otoe-Missouria Tribe, OK</v>
      </c>
      <c r="B65" s="18">
        <v>23466</v>
      </c>
      <c r="C65" s="16">
        <v>17085</v>
      </c>
      <c r="D65" s="16">
        <v>30564</v>
      </c>
      <c r="E65" s="16">
        <v>16902</v>
      </c>
      <c r="F65" s="16">
        <v>25944</v>
      </c>
      <c r="G65" s="16">
        <v>-4446</v>
      </c>
      <c r="H65" s="16">
        <v>18677</v>
      </c>
      <c r="I65" s="16">
        <v>26190</v>
      </c>
      <c r="J65" s="16">
        <v>19387</v>
      </c>
      <c r="K65" s="16">
        <v>16243</v>
      </c>
      <c r="L65" s="16">
        <v>19603</v>
      </c>
      <c r="M65" s="50">
        <v>26265</v>
      </c>
      <c r="N65" s="18">
        <f t="shared" si="0"/>
        <v>235880</v>
      </c>
    </row>
    <row r="66" spans="1:14" ht="12" customHeight="1">
      <c r="A66" s="10" t="str">
        <f>'Pregnant Women Participating'!A66</f>
        <v>Wichita, Caddo &amp; Delaware (WCD), OK</v>
      </c>
      <c r="B66" s="18">
        <v>150827</v>
      </c>
      <c r="C66" s="16">
        <v>139883</v>
      </c>
      <c r="D66" s="16">
        <v>136354</v>
      </c>
      <c r="E66" s="16">
        <v>151048</v>
      </c>
      <c r="F66" s="16">
        <v>134162</v>
      </c>
      <c r="G66" s="16">
        <v>140433</v>
      </c>
      <c r="H66" s="16">
        <v>146602</v>
      </c>
      <c r="I66" s="16">
        <v>136455</v>
      </c>
      <c r="J66" s="16">
        <v>146835</v>
      </c>
      <c r="K66" s="16">
        <v>139661</v>
      </c>
      <c r="L66" s="16">
        <v>136324</v>
      </c>
      <c r="M66" s="50">
        <v>138870</v>
      </c>
      <c r="N66" s="18">
        <f t="shared" si="0"/>
        <v>1697454</v>
      </c>
    </row>
    <row r="67" spans="1:14" s="23" customFormat="1" ht="24.75" customHeight="1">
      <c r="A67" s="19" t="str">
        <f>'Pregnant Women Participating'!A67</f>
        <v>Southwest Region</v>
      </c>
      <c r="B67" s="21">
        <v>53884811</v>
      </c>
      <c r="C67" s="20">
        <v>35600360</v>
      </c>
      <c r="D67" s="20">
        <v>41764151</v>
      </c>
      <c r="E67" s="20">
        <v>37100118</v>
      </c>
      <c r="F67" s="20">
        <v>40200028</v>
      </c>
      <c r="G67" s="20">
        <v>40931002</v>
      </c>
      <c r="H67" s="20">
        <v>31584111</v>
      </c>
      <c r="I67" s="20">
        <v>57603440</v>
      </c>
      <c r="J67" s="20">
        <v>23388965</v>
      </c>
      <c r="K67" s="20">
        <v>54049454</v>
      </c>
      <c r="L67" s="20">
        <v>24452836</v>
      </c>
      <c r="M67" s="49">
        <v>51023156</v>
      </c>
      <c r="N67" s="21">
        <f t="shared" si="0"/>
        <v>491582432</v>
      </c>
    </row>
    <row r="68" spans="1:14" ht="12" customHeight="1">
      <c r="A68" s="10" t="str">
        <f>'Pregnant Women Participating'!A68</f>
        <v>Colorado</v>
      </c>
      <c r="B68" s="18">
        <v>5086580</v>
      </c>
      <c r="C68" s="16">
        <v>3741723</v>
      </c>
      <c r="D68" s="16">
        <v>2161978</v>
      </c>
      <c r="E68" s="16">
        <v>3574186</v>
      </c>
      <c r="F68" s="16">
        <v>3476010</v>
      </c>
      <c r="G68" s="16">
        <v>4857677</v>
      </c>
      <c r="H68" s="16">
        <v>2116230</v>
      </c>
      <c r="I68" s="16">
        <v>3636267</v>
      </c>
      <c r="J68" s="16">
        <v>4818123</v>
      </c>
      <c r="K68" s="16">
        <v>3501972</v>
      </c>
      <c r="L68" s="16">
        <v>2213041</v>
      </c>
      <c r="M68" s="50">
        <v>3513259</v>
      </c>
      <c r="N68" s="18">
        <f t="shared" si="0"/>
        <v>42697046</v>
      </c>
    </row>
    <row r="69" spans="1:14" ht="12" customHeight="1">
      <c r="A69" s="10" t="str">
        <f>'Pregnant Women Participating'!A69</f>
        <v>Iowa</v>
      </c>
      <c r="B69" s="18">
        <v>858626</v>
      </c>
      <c r="C69" s="16">
        <v>2073894</v>
      </c>
      <c r="D69" s="16">
        <v>2048206</v>
      </c>
      <c r="E69" s="16">
        <v>2201332</v>
      </c>
      <c r="F69" s="16">
        <v>1737706</v>
      </c>
      <c r="G69" s="16">
        <v>1763016</v>
      </c>
      <c r="H69" s="16">
        <v>1832260</v>
      </c>
      <c r="I69" s="16">
        <v>1689150</v>
      </c>
      <c r="J69" s="16">
        <v>1884487</v>
      </c>
      <c r="K69" s="16">
        <v>2163625</v>
      </c>
      <c r="L69" s="16">
        <v>2087441</v>
      </c>
      <c r="M69" s="50">
        <v>2056859</v>
      </c>
      <c r="N69" s="18">
        <f t="shared" si="0"/>
        <v>22396602</v>
      </c>
    </row>
    <row r="70" spans="1:14" ht="12" customHeight="1">
      <c r="A70" s="10" t="str">
        <f>'Pregnant Women Participating'!A70</f>
        <v>Kansas</v>
      </c>
      <c r="B70" s="18">
        <v>2405415</v>
      </c>
      <c r="C70" s="16">
        <v>2267180</v>
      </c>
      <c r="D70" s="16">
        <v>2340824</v>
      </c>
      <c r="E70" s="16">
        <v>2323226</v>
      </c>
      <c r="F70" s="16">
        <v>2023740</v>
      </c>
      <c r="G70" s="16">
        <v>2176370</v>
      </c>
      <c r="H70" s="16">
        <v>2276080</v>
      </c>
      <c r="I70" s="16">
        <v>2085182</v>
      </c>
      <c r="J70" s="16">
        <v>2269709</v>
      </c>
      <c r="K70" s="16">
        <v>2193928</v>
      </c>
      <c r="L70" s="16">
        <v>2192808</v>
      </c>
      <c r="M70" s="50">
        <v>2315527</v>
      </c>
      <c r="N70" s="18">
        <f t="shared" si="0"/>
        <v>26869989</v>
      </c>
    </row>
    <row r="71" spans="1:14" ht="12" customHeight="1">
      <c r="A71" s="10" t="str">
        <f>'Pregnant Women Participating'!A71</f>
        <v>Missouri</v>
      </c>
      <c r="B71" s="18">
        <v>2022670</v>
      </c>
      <c r="C71" s="16">
        <v>8379242</v>
      </c>
      <c r="D71" s="16">
        <v>1754300</v>
      </c>
      <c r="E71" s="16">
        <v>4969059</v>
      </c>
      <c r="F71" s="16">
        <v>4488283</v>
      </c>
      <c r="G71" s="16">
        <v>4408644</v>
      </c>
      <c r="H71" s="16">
        <v>4255548</v>
      </c>
      <c r="I71" s="16">
        <v>4396777</v>
      </c>
      <c r="J71" s="16">
        <v>4676987</v>
      </c>
      <c r="K71" s="16">
        <v>4225344</v>
      </c>
      <c r="L71" s="16">
        <v>4381821</v>
      </c>
      <c r="M71" s="50">
        <v>7388077</v>
      </c>
      <c r="N71" s="18">
        <f t="shared" si="0"/>
        <v>55346752</v>
      </c>
    </row>
    <row r="72" spans="1:14" ht="12" customHeight="1">
      <c r="A72" s="10" t="str">
        <f>'Pregnant Women Participating'!A72</f>
        <v>Montana</v>
      </c>
      <c r="B72" s="18">
        <v>727369</v>
      </c>
      <c r="C72" s="16">
        <v>760852</v>
      </c>
      <c r="D72" s="16">
        <v>1046595</v>
      </c>
      <c r="E72" s="16">
        <v>492613</v>
      </c>
      <c r="F72" s="16">
        <v>723958</v>
      </c>
      <c r="G72" s="16">
        <v>731348</v>
      </c>
      <c r="H72" s="16">
        <v>685445</v>
      </c>
      <c r="I72" s="16">
        <v>726254</v>
      </c>
      <c r="J72" s="16">
        <v>679436</v>
      </c>
      <c r="K72" s="16">
        <v>999326</v>
      </c>
      <c r="L72" s="16">
        <v>1027546</v>
      </c>
      <c r="M72" s="50">
        <v>669670</v>
      </c>
      <c r="N72" s="18">
        <f t="shared" si="0"/>
        <v>9270412</v>
      </c>
    </row>
    <row r="73" spans="1:14" ht="12" customHeight="1">
      <c r="A73" s="10" t="str">
        <f>'Pregnant Women Participating'!A73</f>
        <v>Nebraska</v>
      </c>
      <c r="B73" s="18">
        <v>1502760</v>
      </c>
      <c r="C73" s="16">
        <v>1568711</v>
      </c>
      <c r="D73" s="16">
        <v>945704</v>
      </c>
      <c r="E73" s="16">
        <v>2350502</v>
      </c>
      <c r="F73" s="16">
        <v>1545573</v>
      </c>
      <c r="G73" s="16">
        <v>1579337</v>
      </c>
      <c r="H73" s="16">
        <v>1459121</v>
      </c>
      <c r="I73" s="16">
        <v>2260653</v>
      </c>
      <c r="J73" s="16">
        <v>744818</v>
      </c>
      <c r="K73" s="16">
        <v>1451924</v>
      </c>
      <c r="L73" s="16">
        <v>1499114</v>
      </c>
      <c r="M73" s="50">
        <v>1472969</v>
      </c>
      <c r="N73" s="18">
        <f t="shared" si="0"/>
        <v>18381186</v>
      </c>
    </row>
    <row r="74" spans="1:14" ht="12" customHeight="1">
      <c r="A74" s="10" t="str">
        <f>'Pregnant Women Participating'!A74</f>
        <v>North Dakota</v>
      </c>
      <c r="B74" s="18">
        <v>457954</v>
      </c>
      <c r="C74" s="16">
        <v>509876</v>
      </c>
      <c r="D74" s="16">
        <v>593565</v>
      </c>
      <c r="E74" s="16">
        <v>766930</v>
      </c>
      <c r="F74" s="16">
        <v>328085</v>
      </c>
      <c r="G74" s="16">
        <v>788833</v>
      </c>
      <c r="H74" s="16">
        <v>523549</v>
      </c>
      <c r="I74" s="16">
        <v>350057</v>
      </c>
      <c r="J74" s="16">
        <v>819985</v>
      </c>
      <c r="K74" s="16">
        <v>337440</v>
      </c>
      <c r="L74" s="16">
        <v>821994</v>
      </c>
      <c r="M74" s="50">
        <v>305919</v>
      </c>
      <c r="N74" s="18">
        <f t="shared" si="0"/>
        <v>6604187</v>
      </c>
    </row>
    <row r="75" spans="1:14" ht="12" customHeight="1">
      <c r="A75" s="10" t="str">
        <f>'Pregnant Women Participating'!A75</f>
        <v>South Dakota</v>
      </c>
      <c r="B75" s="18">
        <v>764754</v>
      </c>
      <c r="C75" s="16">
        <v>771868</v>
      </c>
      <c r="D75" s="16">
        <v>785453</v>
      </c>
      <c r="E75" s="16">
        <v>817270</v>
      </c>
      <c r="F75" s="16">
        <v>741672</v>
      </c>
      <c r="G75" s="16">
        <v>731916</v>
      </c>
      <c r="H75" s="16">
        <v>763644</v>
      </c>
      <c r="I75" s="16">
        <v>724181</v>
      </c>
      <c r="J75" s="16">
        <v>767414</v>
      </c>
      <c r="K75" s="16">
        <v>714622</v>
      </c>
      <c r="L75" s="16">
        <v>1091737</v>
      </c>
      <c r="M75" s="50">
        <v>568060</v>
      </c>
      <c r="N75" s="18">
        <f t="shared" si="0"/>
        <v>9242591</v>
      </c>
    </row>
    <row r="76" spans="1:14" ht="12" customHeight="1">
      <c r="A76" s="10" t="str">
        <f>'Pregnant Women Participating'!A76</f>
        <v>Utah</v>
      </c>
      <c r="B76" s="18">
        <v>2112056</v>
      </c>
      <c r="C76" s="16">
        <v>2032832</v>
      </c>
      <c r="D76" s="16">
        <v>2253035</v>
      </c>
      <c r="E76" s="16">
        <v>2089769</v>
      </c>
      <c r="F76" s="16">
        <v>2042397</v>
      </c>
      <c r="G76" s="16">
        <v>2294870</v>
      </c>
      <c r="H76" s="16">
        <v>2041598</v>
      </c>
      <c r="I76" s="16">
        <v>2024267</v>
      </c>
      <c r="J76" s="16">
        <v>2298282</v>
      </c>
      <c r="K76" s="16">
        <v>1955169</v>
      </c>
      <c r="L76" s="16">
        <v>2221619</v>
      </c>
      <c r="M76" s="50">
        <v>2360768</v>
      </c>
      <c r="N76" s="18">
        <f t="shared" si="0"/>
        <v>25726662</v>
      </c>
    </row>
    <row r="77" spans="1:14" ht="12" customHeight="1">
      <c r="A77" s="10" t="str">
        <f>'Pregnant Women Participating'!A77</f>
        <v>Wyoming</v>
      </c>
      <c r="B77" s="18">
        <v>469618</v>
      </c>
      <c r="C77" s="16">
        <v>301891</v>
      </c>
      <c r="D77" s="16">
        <v>335824</v>
      </c>
      <c r="E77" s="16">
        <v>311476</v>
      </c>
      <c r="F77" s="16">
        <v>152289</v>
      </c>
      <c r="G77" s="16">
        <v>320138</v>
      </c>
      <c r="H77" s="16">
        <v>305947</v>
      </c>
      <c r="I77" s="16">
        <v>484395</v>
      </c>
      <c r="J77" s="16">
        <v>161635</v>
      </c>
      <c r="K77" s="16">
        <v>457366</v>
      </c>
      <c r="L77" s="16">
        <v>311161</v>
      </c>
      <c r="M77" s="50">
        <v>170044</v>
      </c>
      <c r="N77" s="18">
        <f t="shared" si="0"/>
        <v>3781784</v>
      </c>
    </row>
    <row r="78" spans="1:14" ht="12" customHeight="1">
      <c r="A78" s="10" t="str">
        <f>'Pregnant Women Participating'!A78</f>
        <v>Ute Mountain Ute Tribe, CO</v>
      </c>
      <c r="B78" s="18">
        <v>12368</v>
      </c>
      <c r="C78" s="16">
        <v>11761</v>
      </c>
      <c r="D78" s="16">
        <v>11021</v>
      </c>
      <c r="E78" s="16">
        <v>11907</v>
      </c>
      <c r="F78" s="16">
        <v>11361</v>
      </c>
      <c r="G78" s="16">
        <v>11626</v>
      </c>
      <c r="H78" s="16">
        <v>11464</v>
      </c>
      <c r="I78" s="16">
        <v>10588</v>
      </c>
      <c r="J78" s="16">
        <v>12203</v>
      </c>
      <c r="K78" s="16">
        <v>10910</v>
      </c>
      <c r="L78" s="16">
        <v>11119</v>
      </c>
      <c r="M78" s="50">
        <v>11239</v>
      </c>
      <c r="N78" s="18">
        <f t="shared" si="0"/>
        <v>137567</v>
      </c>
    </row>
    <row r="79" spans="1:14" ht="12" customHeight="1">
      <c r="A79" s="10" t="str">
        <f>'Pregnant Women Participating'!A79</f>
        <v>Omaha Sioux, NE</v>
      </c>
      <c r="B79" s="18">
        <v>19703</v>
      </c>
      <c r="C79" s="16">
        <v>18573</v>
      </c>
      <c r="D79" s="16">
        <v>18802</v>
      </c>
      <c r="E79" s="16">
        <v>19159</v>
      </c>
      <c r="F79" s="16">
        <v>16474</v>
      </c>
      <c r="G79" s="16">
        <v>17942</v>
      </c>
      <c r="H79" s="16">
        <v>17586</v>
      </c>
      <c r="I79" s="16">
        <v>18563</v>
      </c>
      <c r="J79" s="16">
        <v>19136</v>
      </c>
      <c r="K79" s="16">
        <v>20782</v>
      </c>
      <c r="L79" s="16">
        <v>17422</v>
      </c>
      <c r="M79" s="50">
        <v>22834</v>
      </c>
      <c r="N79" s="18">
        <f t="shared" si="0"/>
        <v>226976</v>
      </c>
    </row>
    <row r="80" spans="1:14" ht="12" customHeight="1">
      <c r="A80" s="10" t="str">
        <f>'Pregnant Women Participating'!A80</f>
        <v>Santee Sioux, NE</v>
      </c>
      <c r="B80" s="18">
        <v>8005</v>
      </c>
      <c r="C80" s="16">
        <v>9363</v>
      </c>
      <c r="D80" s="16">
        <v>8875</v>
      </c>
      <c r="E80" s="16">
        <v>9785</v>
      </c>
      <c r="F80" s="16">
        <v>8925</v>
      </c>
      <c r="G80" s="16">
        <v>9547</v>
      </c>
      <c r="H80" s="16">
        <v>10322</v>
      </c>
      <c r="I80" s="16">
        <v>10266</v>
      </c>
      <c r="J80" s="16">
        <v>9440</v>
      </c>
      <c r="K80" s="16">
        <v>10136</v>
      </c>
      <c r="L80" s="16">
        <v>9561</v>
      </c>
      <c r="M80" s="50">
        <v>9506</v>
      </c>
      <c r="N80" s="18">
        <f t="shared" si="0"/>
        <v>113731</v>
      </c>
    </row>
    <row r="81" spans="1:14" ht="12" customHeight="1">
      <c r="A81" s="10" t="str">
        <f>'Pregnant Women Participating'!A81</f>
        <v>Winnebago Tribe, NE</v>
      </c>
      <c r="B81" s="18">
        <v>18316</v>
      </c>
      <c r="C81" s="16">
        <v>17003</v>
      </c>
      <c r="D81" s="16">
        <v>15376</v>
      </c>
      <c r="E81" s="16">
        <v>18163</v>
      </c>
      <c r="F81" s="16">
        <v>14046</v>
      </c>
      <c r="G81" s="16">
        <v>15234</v>
      </c>
      <c r="H81" s="16">
        <v>15580</v>
      </c>
      <c r="I81" s="16">
        <v>16574</v>
      </c>
      <c r="J81" s="16">
        <v>17523</v>
      </c>
      <c r="K81" s="16">
        <v>18569</v>
      </c>
      <c r="L81" s="16">
        <v>18212</v>
      </c>
      <c r="M81" s="50">
        <v>17165</v>
      </c>
      <c r="N81" s="18">
        <f t="shared" si="0"/>
        <v>201761</v>
      </c>
    </row>
    <row r="82" spans="1:14" ht="12" customHeight="1">
      <c r="A82" s="10" t="str">
        <f>'Pregnant Women Participating'!A82</f>
        <v>Standing Rock Sioux Tribe, ND</v>
      </c>
      <c r="B82" s="18">
        <v>40569</v>
      </c>
      <c r="C82" s="16">
        <v>38012</v>
      </c>
      <c r="D82" s="16">
        <v>33474</v>
      </c>
      <c r="E82" s="16">
        <v>38858</v>
      </c>
      <c r="F82" s="16">
        <v>35276</v>
      </c>
      <c r="G82" s="16">
        <v>36069</v>
      </c>
      <c r="H82" s="16">
        <v>34977</v>
      </c>
      <c r="I82" s="16">
        <v>44823</v>
      </c>
      <c r="J82" s="16">
        <v>33469</v>
      </c>
      <c r="K82" s="16">
        <v>32907</v>
      </c>
      <c r="L82" s="16">
        <v>44472</v>
      </c>
      <c r="M82" s="50">
        <v>52082</v>
      </c>
      <c r="N82" s="18">
        <f t="shared" si="0"/>
        <v>464988</v>
      </c>
    </row>
    <row r="83" spans="1:14" ht="12" customHeight="1">
      <c r="A83" s="10" t="str">
        <f>'Pregnant Women Participating'!A83</f>
        <v>Three Affiliated Tribes, ND</v>
      </c>
      <c r="B83" s="18">
        <v>17833</v>
      </c>
      <c r="C83" s="16">
        <v>16940</v>
      </c>
      <c r="D83" s="16">
        <v>17326</v>
      </c>
      <c r="E83" s="16">
        <v>17323</v>
      </c>
      <c r="F83" s="16">
        <v>18413</v>
      </c>
      <c r="G83" s="16">
        <v>18417</v>
      </c>
      <c r="H83" s="16">
        <v>17562</v>
      </c>
      <c r="I83" s="16">
        <v>20012</v>
      </c>
      <c r="J83" s="16">
        <v>21466</v>
      </c>
      <c r="K83" s="16">
        <v>20583</v>
      </c>
      <c r="L83" s="16">
        <v>22273</v>
      </c>
      <c r="M83" s="50">
        <v>22034</v>
      </c>
      <c r="N83" s="18">
        <f t="shared" si="0"/>
        <v>230182</v>
      </c>
    </row>
    <row r="84" spans="1:14" ht="12" customHeight="1">
      <c r="A84" s="10" t="str">
        <f>'Pregnant Women Participating'!A84</f>
        <v>Cheyenne River Sioux, SD</v>
      </c>
      <c r="B84" s="18">
        <v>41286</v>
      </c>
      <c r="C84" s="16">
        <v>42917</v>
      </c>
      <c r="D84" s="16">
        <v>43001</v>
      </c>
      <c r="E84" s="16">
        <v>40738</v>
      </c>
      <c r="F84" s="16">
        <v>44198</v>
      </c>
      <c r="G84" s="16">
        <v>46234</v>
      </c>
      <c r="H84" s="16">
        <v>44624</v>
      </c>
      <c r="I84" s="16">
        <v>49158</v>
      </c>
      <c r="J84" s="16">
        <v>55369</v>
      </c>
      <c r="K84" s="16">
        <v>54050</v>
      </c>
      <c r="L84" s="16">
        <v>53512</v>
      </c>
      <c r="M84" s="50">
        <v>51666</v>
      </c>
      <c r="N84" s="18">
        <f t="shared" si="0"/>
        <v>566753</v>
      </c>
    </row>
    <row r="85" spans="1:14" ht="12" customHeight="1">
      <c r="A85" s="10" t="str">
        <f>'Pregnant Women Participating'!A85</f>
        <v>Rosebud Sioux, SD</v>
      </c>
      <c r="B85" s="18">
        <v>59456</v>
      </c>
      <c r="C85" s="16">
        <v>79572</v>
      </c>
      <c r="D85" s="16">
        <v>64309</v>
      </c>
      <c r="E85" s="16">
        <v>73441</v>
      </c>
      <c r="F85" s="16">
        <v>63737</v>
      </c>
      <c r="G85" s="16">
        <v>68057</v>
      </c>
      <c r="H85" s="16">
        <v>64697</v>
      </c>
      <c r="I85" s="16">
        <v>69390</v>
      </c>
      <c r="J85" s="16">
        <v>58816</v>
      </c>
      <c r="K85" s="16">
        <v>80510</v>
      </c>
      <c r="L85" s="16">
        <v>64619</v>
      </c>
      <c r="M85" s="50">
        <v>82072</v>
      </c>
      <c r="N85" s="18">
        <f t="shared" si="0"/>
        <v>828676</v>
      </c>
    </row>
    <row r="86" spans="1:14" ht="12" customHeight="1">
      <c r="A86" s="10" t="str">
        <f>'Pregnant Women Participating'!A86</f>
        <v>Northern Arapahoe, WY</v>
      </c>
      <c r="B86" s="18">
        <v>22300</v>
      </c>
      <c r="C86" s="16">
        <v>20556</v>
      </c>
      <c r="D86" s="16">
        <v>18252</v>
      </c>
      <c r="E86" s="16">
        <v>20635</v>
      </c>
      <c r="F86" s="16">
        <v>18018</v>
      </c>
      <c r="G86" s="16">
        <v>19162</v>
      </c>
      <c r="H86" s="16">
        <v>21131</v>
      </c>
      <c r="I86" s="16">
        <v>20822</v>
      </c>
      <c r="J86" s="16">
        <v>21448</v>
      </c>
      <c r="K86" s="16">
        <v>17216</v>
      </c>
      <c r="L86" s="16">
        <v>18233</v>
      </c>
      <c r="M86" s="50">
        <v>17798</v>
      </c>
      <c r="N86" s="18">
        <f t="shared" si="0"/>
        <v>235571</v>
      </c>
    </row>
    <row r="87" spans="1:14" ht="12" customHeight="1">
      <c r="A87" s="10" t="str">
        <f>'Pregnant Women Participating'!A87</f>
        <v>Shoshone Tribe, WY</v>
      </c>
      <c r="B87" s="18">
        <v>10883</v>
      </c>
      <c r="C87" s="16">
        <v>10576</v>
      </c>
      <c r="D87" s="16">
        <v>10188</v>
      </c>
      <c r="E87" s="16">
        <v>10725</v>
      </c>
      <c r="F87" s="16">
        <v>10748</v>
      </c>
      <c r="G87" s="16">
        <v>10815</v>
      </c>
      <c r="H87" s="16">
        <v>9085</v>
      </c>
      <c r="I87" s="16">
        <v>8638</v>
      </c>
      <c r="J87" s="16">
        <v>8570</v>
      </c>
      <c r="K87" s="16">
        <v>25053</v>
      </c>
      <c r="L87" s="16">
        <v>22852</v>
      </c>
      <c r="M87" s="50">
        <v>28523</v>
      </c>
      <c r="N87" s="18">
        <f t="shared" si="0"/>
        <v>166656</v>
      </c>
    </row>
    <row r="88" spans="1:14" s="23" customFormat="1" ht="24.75" customHeight="1">
      <c r="A88" s="19" t="str">
        <f>'Pregnant Women Participating'!A88</f>
        <v>Mountain Plains</v>
      </c>
      <c r="B88" s="21">
        <v>16658521</v>
      </c>
      <c r="C88" s="20">
        <v>22673342</v>
      </c>
      <c r="D88" s="20">
        <v>14506108</v>
      </c>
      <c r="E88" s="20">
        <v>20157097</v>
      </c>
      <c r="F88" s="20">
        <v>17500909</v>
      </c>
      <c r="G88" s="20">
        <v>19905252</v>
      </c>
      <c r="H88" s="20">
        <v>16506450</v>
      </c>
      <c r="I88" s="20">
        <v>18646017</v>
      </c>
      <c r="J88" s="20">
        <v>19378316</v>
      </c>
      <c r="K88" s="20">
        <v>18291432</v>
      </c>
      <c r="L88" s="20">
        <v>18130557</v>
      </c>
      <c r="M88" s="49">
        <v>21136071</v>
      </c>
      <c r="N88" s="21">
        <f t="shared" si="0"/>
        <v>223490072</v>
      </c>
    </row>
    <row r="89" spans="1:14" ht="12" customHeight="1">
      <c r="A89" s="11" t="str">
        <f>'Pregnant Women Participating'!A89</f>
        <v>Alaska</v>
      </c>
      <c r="B89" s="18">
        <v>1251195</v>
      </c>
      <c r="C89" s="16">
        <v>753690</v>
      </c>
      <c r="D89" s="16">
        <v>1163887</v>
      </c>
      <c r="E89" s="16">
        <v>827603</v>
      </c>
      <c r="F89" s="16">
        <v>710136</v>
      </c>
      <c r="G89" s="16">
        <v>1053304</v>
      </c>
      <c r="H89" s="16">
        <v>1225336</v>
      </c>
      <c r="I89" s="16">
        <v>1027098</v>
      </c>
      <c r="J89" s="16">
        <v>1089497</v>
      </c>
      <c r="K89" s="16">
        <v>1120034</v>
      </c>
      <c r="L89" s="16">
        <v>1087349</v>
      </c>
      <c r="M89" s="50">
        <v>814801</v>
      </c>
      <c r="N89" s="18">
        <f t="shared" si="0"/>
        <v>12123930</v>
      </c>
    </row>
    <row r="90" spans="1:14" ht="12" customHeight="1">
      <c r="A90" s="11" t="str">
        <f>'Pregnant Women Participating'!A90</f>
        <v>American Samoa</v>
      </c>
      <c r="B90" s="18">
        <v>451528</v>
      </c>
      <c r="C90" s="16">
        <v>444868</v>
      </c>
      <c r="D90" s="16">
        <v>525942</v>
      </c>
      <c r="E90" s="16">
        <v>453743</v>
      </c>
      <c r="F90" s="16">
        <v>381922</v>
      </c>
      <c r="G90" s="16">
        <v>455721</v>
      </c>
      <c r="H90" s="16">
        <v>441084</v>
      </c>
      <c r="I90" s="16">
        <v>435071</v>
      </c>
      <c r="J90" s="16">
        <v>443441</v>
      </c>
      <c r="K90" s="16">
        <v>441740</v>
      </c>
      <c r="L90" s="16">
        <v>435490</v>
      </c>
      <c r="M90" s="50">
        <v>448303</v>
      </c>
      <c r="N90" s="18">
        <f t="shared" si="0"/>
        <v>5358853</v>
      </c>
    </row>
    <row r="91" spans="1:14" ht="12" customHeight="1">
      <c r="A91" s="11" t="str">
        <f>'Pregnant Women Participating'!A91</f>
        <v>Arizona</v>
      </c>
      <c r="B91" s="18">
        <v>7307560</v>
      </c>
      <c r="C91" s="16">
        <v>6668110</v>
      </c>
      <c r="D91" s="16">
        <v>4019185</v>
      </c>
      <c r="E91" s="16">
        <v>9635416</v>
      </c>
      <c r="F91" s="16">
        <v>6115899</v>
      </c>
      <c r="G91" s="16">
        <v>6477673</v>
      </c>
      <c r="H91" s="16">
        <v>6379153</v>
      </c>
      <c r="I91" s="16">
        <v>6130913</v>
      </c>
      <c r="J91" s="16">
        <v>3479496</v>
      </c>
      <c r="K91" s="16">
        <v>9479008</v>
      </c>
      <c r="L91" s="16">
        <v>6343427</v>
      </c>
      <c r="M91" s="50">
        <v>7090461</v>
      </c>
      <c r="N91" s="18">
        <f t="shared" si="0"/>
        <v>79126301</v>
      </c>
    </row>
    <row r="92" spans="1:14" ht="12" customHeight="1">
      <c r="A92" s="11" t="str">
        <f>'Pregnant Women Participating'!A92</f>
        <v>California</v>
      </c>
      <c r="B92" s="18">
        <v>57797645</v>
      </c>
      <c r="C92" s="16">
        <v>55646273</v>
      </c>
      <c r="D92" s="16">
        <v>55037406</v>
      </c>
      <c r="E92" s="16">
        <v>56217613</v>
      </c>
      <c r="F92" s="16">
        <v>52783036</v>
      </c>
      <c r="G92" s="16">
        <v>54785878</v>
      </c>
      <c r="H92" s="16">
        <v>55538764</v>
      </c>
      <c r="I92" s="16">
        <v>52671166</v>
      </c>
      <c r="J92" s="16">
        <v>53518938</v>
      </c>
      <c r="K92" s="16">
        <v>52208722</v>
      </c>
      <c r="L92" s="16">
        <v>51647462</v>
      </c>
      <c r="M92" s="50">
        <v>51892264</v>
      </c>
      <c r="N92" s="18">
        <f t="shared" si="0"/>
        <v>649745167</v>
      </c>
    </row>
    <row r="93" spans="1:14" ht="12" customHeight="1">
      <c r="A93" s="11" t="str">
        <f>'Pregnant Women Participating'!A93</f>
        <v>Guam</v>
      </c>
      <c r="B93" s="18">
        <v>581268</v>
      </c>
      <c r="C93" s="16">
        <v>540987</v>
      </c>
      <c r="D93" s="16">
        <v>544128</v>
      </c>
      <c r="E93" s="16">
        <v>559407</v>
      </c>
      <c r="F93" s="16">
        <v>554535</v>
      </c>
      <c r="G93" s="16">
        <v>575554</v>
      </c>
      <c r="H93" s="16">
        <v>571087</v>
      </c>
      <c r="I93" s="16">
        <v>549228</v>
      </c>
      <c r="J93" s="16">
        <v>562912</v>
      </c>
      <c r="K93" s="16">
        <v>561253</v>
      </c>
      <c r="L93" s="16">
        <v>564805</v>
      </c>
      <c r="M93" s="50">
        <v>555620</v>
      </c>
      <c r="N93" s="18">
        <f t="shared" si="0"/>
        <v>6720784</v>
      </c>
    </row>
    <row r="94" spans="1:14" ht="12" customHeight="1">
      <c r="A94" s="11" t="str">
        <f>'Pregnant Women Participating'!A94</f>
        <v>Hawaii</v>
      </c>
      <c r="B94" s="18">
        <v>1627016</v>
      </c>
      <c r="C94" s="16">
        <v>1615656</v>
      </c>
      <c r="D94" s="16">
        <v>1679488</v>
      </c>
      <c r="E94" s="16">
        <v>1192839</v>
      </c>
      <c r="F94" s="16">
        <v>2054817</v>
      </c>
      <c r="G94" s="16">
        <v>1119446</v>
      </c>
      <c r="H94" s="16">
        <v>1554390</v>
      </c>
      <c r="I94" s="16">
        <v>2009820</v>
      </c>
      <c r="J94" s="16">
        <v>1591950</v>
      </c>
      <c r="K94" s="16">
        <v>1492001</v>
      </c>
      <c r="L94" s="16">
        <v>1614000</v>
      </c>
      <c r="M94" s="50">
        <v>1630482</v>
      </c>
      <c r="N94" s="18">
        <f t="shared" si="0"/>
        <v>19181905</v>
      </c>
    </row>
    <row r="95" spans="1:14" ht="12" customHeight="1">
      <c r="A95" s="11" t="str">
        <f>'Pregnant Women Participating'!A95</f>
        <v>Idaho</v>
      </c>
      <c r="B95" s="18">
        <v>1462485</v>
      </c>
      <c r="C95" s="16">
        <v>1461927</v>
      </c>
      <c r="D95" s="16">
        <v>1452414</v>
      </c>
      <c r="E95" s="16">
        <v>1475687</v>
      </c>
      <c r="F95" s="16">
        <v>1341807</v>
      </c>
      <c r="G95" s="16">
        <v>948797</v>
      </c>
      <c r="H95" s="16">
        <v>1866800</v>
      </c>
      <c r="I95" s="16">
        <v>1357638</v>
      </c>
      <c r="J95" s="16">
        <v>869448</v>
      </c>
      <c r="K95" s="16">
        <v>1798816</v>
      </c>
      <c r="L95" s="16">
        <v>1320172</v>
      </c>
      <c r="M95" s="50">
        <v>836494</v>
      </c>
      <c r="N95" s="18">
        <f t="shared" si="0"/>
        <v>16192485</v>
      </c>
    </row>
    <row r="96" spans="1:14" ht="12" customHeight="1">
      <c r="A96" s="11" t="str">
        <f>'Pregnant Women Participating'!A96</f>
        <v>Nevada</v>
      </c>
      <c r="B96" s="18">
        <v>2731070</v>
      </c>
      <c r="C96" s="16">
        <v>2548076</v>
      </c>
      <c r="D96" s="16">
        <v>2622198</v>
      </c>
      <c r="E96" s="16">
        <v>2678830</v>
      </c>
      <c r="F96" s="16">
        <v>2310267</v>
      </c>
      <c r="G96" s="16">
        <v>2473028</v>
      </c>
      <c r="H96" s="16">
        <v>2482686</v>
      </c>
      <c r="I96" s="16">
        <v>2410449</v>
      </c>
      <c r="J96" s="16">
        <v>2414273</v>
      </c>
      <c r="K96" s="16">
        <v>2471261</v>
      </c>
      <c r="L96" s="16">
        <v>2418917</v>
      </c>
      <c r="M96" s="50">
        <v>2410689</v>
      </c>
      <c r="N96" s="18">
        <f t="shared" si="0"/>
        <v>29971744</v>
      </c>
    </row>
    <row r="97" spans="1:14" ht="12" customHeight="1">
      <c r="A97" s="11" t="str">
        <f>'Pregnant Women Participating'!A97</f>
        <v>Oregon</v>
      </c>
      <c r="B97" s="18">
        <v>3832901</v>
      </c>
      <c r="C97" s="16">
        <v>3642919</v>
      </c>
      <c r="D97" s="16">
        <v>3898775</v>
      </c>
      <c r="E97" s="16">
        <v>3689920</v>
      </c>
      <c r="F97" s="16">
        <v>3284550</v>
      </c>
      <c r="G97" s="16">
        <v>3491103</v>
      </c>
      <c r="H97" s="16">
        <v>3089394</v>
      </c>
      <c r="I97" s="16">
        <v>2832020</v>
      </c>
      <c r="J97" s="16">
        <v>3583542</v>
      </c>
      <c r="K97" s="16">
        <v>3258557</v>
      </c>
      <c r="L97" s="16">
        <v>3196435</v>
      </c>
      <c r="M97" s="50">
        <v>3933749</v>
      </c>
      <c r="N97" s="18">
        <f t="shared" si="0"/>
        <v>41733865</v>
      </c>
    </row>
    <row r="98" spans="1:14" ht="12" customHeight="1">
      <c r="A98" s="11" t="str">
        <f>'Pregnant Women Participating'!A98</f>
        <v>Washington</v>
      </c>
      <c r="B98" s="18">
        <v>7593554</v>
      </c>
      <c r="C98" s="16">
        <v>7205458</v>
      </c>
      <c r="D98" s="16">
        <v>7315086</v>
      </c>
      <c r="E98" s="16">
        <v>7548169</v>
      </c>
      <c r="F98" s="16">
        <v>6844786</v>
      </c>
      <c r="G98" s="16">
        <v>7051603</v>
      </c>
      <c r="H98" s="16">
        <v>7099856</v>
      </c>
      <c r="I98" s="16">
        <v>6836729</v>
      </c>
      <c r="J98" s="16">
        <v>7075694</v>
      </c>
      <c r="K98" s="16">
        <v>6899569</v>
      </c>
      <c r="L98" s="16">
        <v>6857746</v>
      </c>
      <c r="M98" s="50">
        <v>7387447</v>
      </c>
      <c r="N98" s="18">
        <f t="shared" si="0"/>
        <v>85715697</v>
      </c>
    </row>
    <row r="99" spans="1:14" ht="12" customHeight="1">
      <c r="A99" s="11" t="str">
        <f>'Pregnant Women Participating'!A99</f>
        <v>Northern Marianas</v>
      </c>
      <c r="B99" s="18">
        <v>247674</v>
      </c>
      <c r="C99" s="16">
        <v>224750</v>
      </c>
      <c r="D99" s="16">
        <v>225244</v>
      </c>
      <c r="E99" s="16">
        <v>224804</v>
      </c>
      <c r="F99" s="16">
        <v>186662</v>
      </c>
      <c r="G99" s="16">
        <v>233163</v>
      </c>
      <c r="H99" s="16">
        <v>277910</v>
      </c>
      <c r="I99" s="16">
        <v>229707</v>
      </c>
      <c r="J99" s="16">
        <v>180208</v>
      </c>
      <c r="K99" s="16">
        <v>268073</v>
      </c>
      <c r="L99" s="16">
        <v>225891</v>
      </c>
      <c r="M99" s="50">
        <v>228952</v>
      </c>
      <c r="N99" s="18">
        <f t="shared" si="0"/>
        <v>2753038</v>
      </c>
    </row>
    <row r="100" spans="1:14" ht="12" customHeight="1">
      <c r="A100" s="11" t="str">
        <f>'Pregnant Women Participating'!A100</f>
        <v>Inter-Tribal Council, AZ</v>
      </c>
      <c r="B100" s="18">
        <v>389700</v>
      </c>
      <c r="C100" s="16">
        <v>188072</v>
      </c>
      <c r="D100" s="16">
        <v>386856</v>
      </c>
      <c r="E100" s="16">
        <v>333141</v>
      </c>
      <c r="F100" s="16">
        <v>320241</v>
      </c>
      <c r="G100" s="16">
        <v>362526</v>
      </c>
      <c r="H100" s="16">
        <v>329836</v>
      </c>
      <c r="I100" s="16">
        <v>368682</v>
      </c>
      <c r="J100" s="16">
        <v>392769</v>
      </c>
      <c r="K100" s="16">
        <v>546052</v>
      </c>
      <c r="L100" s="16">
        <v>357255</v>
      </c>
      <c r="M100" s="50">
        <v>370924</v>
      </c>
      <c r="N100" s="18">
        <f t="shared" si="0"/>
        <v>4346054</v>
      </c>
    </row>
    <row r="101" spans="1:14" ht="12" customHeight="1">
      <c r="A101" s="11" t="str">
        <f>'Pregnant Women Participating'!A101</f>
        <v>Navajo Nation, AZ</v>
      </c>
      <c r="B101" s="18">
        <v>285272</v>
      </c>
      <c r="C101" s="16">
        <v>844920</v>
      </c>
      <c r="D101" s="16">
        <v>476162</v>
      </c>
      <c r="E101" s="16">
        <v>412129</v>
      </c>
      <c r="F101" s="16">
        <v>82389</v>
      </c>
      <c r="G101" s="16">
        <v>22497</v>
      </c>
      <c r="H101" s="16">
        <v>1064620</v>
      </c>
      <c r="I101" s="16">
        <v>368663</v>
      </c>
      <c r="J101" s="16">
        <v>396141</v>
      </c>
      <c r="K101" s="16">
        <v>381745</v>
      </c>
      <c r="L101" s="16">
        <v>380571</v>
      </c>
      <c r="M101" s="50">
        <v>244392</v>
      </c>
      <c r="N101" s="18">
        <f t="shared" si="0"/>
        <v>4959501</v>
      </c>
    </row>
    <row r="102" spans="1:14" ht="12" customHeight="1">
      <c r="A102" s="11" t="str">
        <f>'Pregnant Women Participating'!A102</f>
        <v>Inter-Tribal Council, NV</v>
      </c>
      <c r="B102" s="18">
        <v>71211</v>
      </c>
      <c r="C102" s="16">
        <v>44622</v>
      </c>
      <c r="D102" s="16">
        <v>20997</v>
      </c>
      <c r="E102" s="16">
        <v>44562</v>
      </c>
      <c r="F102" s="16">
        <v>63694</v>
      </c>
      <c r="G102" s="16">
        <v>-8152</v>
      </c>
      <c r="H102" s="16">
        <v>64197</v>
      </c>
      <c r="I102" s="16">
        <v>72064</v>
      </c>
      <c r="J102" s="16">
        <v>5550</v>
      </c>
      <c r="K102" s="16">
        <v>49625</v>
      </c>
      <c r="L102" s="16">
        <v>47520</v>
      </c>
      <c r="M102" s="50">
        <v>37381</v>
      </c>
      <c r="N102" s="18">
        <f t="shared" si="0"/>
        <v>513271</v>
      </c>
    </row>
    <row r="103" spans="1:14" s="23" customFormat="1" ht="24.75" customHeight="1">
      <c r="A103" s="19" t="str">
        <f>'Pregnant Women Participating'!A103</f>
        <v>Western Region</v>
      </c>
      <c r="B103" s="21">
        <v>85630079</v>
      </c>
      <c r="C103" s="20">
        <v>81830328</v>
      </c>
      <c r="D103" s="20">
        <v>79367768</v>
      </c>
      <c r="E103" s="20">
        <v>85293863</v>
      </c>
      <c r="F103" s="20">
        <v>77034741</v>
      </c>
      <c r="G103" s="20">
        <v>79042141</v>
      </c>
      <c r="H103" s="20">
        <v>81985113</v>
      </c>
      <c r="I103" s="20">
        <v>77299248</v>
      </c>
      <c r="J103" s="20">
        <v>75603859</v>
      </c>
      <c r="K103" s="20">
        <v>80976456</v>
      </c>
      <c r="L103" s="20">
        <v>76497040</v>
      </c>
      <c r="M103" s="49">
        <v>77881959</v>
      </c>
      <c r="N103" s="21">
        <f t="shared" si="0"/>
        <v>958442595</v>
      </c>
    </row>
    <row r="104" spans="1:14" s="37" customFormat="1" ht="16.5" customHeight="1" thickBot="1">
      <c r="A104" s="34" t="str">
        <f>'Pregnant Women Participating'!A104</f>
        <v>TOTAL</v>
      </c>
      <c r="B104" s="35">
        <v>350060033</v>
      </c>
      <c r="C104" s="36">
        <v>333306059</v>
      </c>
      <c r="D104" s="36">
        <v>331220451</v>
      </c>
      <c r="E104" s="36">
        <v>330641222</v>
      </c>
      <c r="F104" s="36">
        <v>315132273</v>
      </c>
      <c r="G104" s="36">
        <v>320988209</v>
      </c>
      <c r="H104" s="36">
        <v>325150917</v>
      </c>
      <c r="I104" s="36">
        <v>339099542</v>
      </c>
      <c r="J104" s="36">
        <v>299028320</v>
      </c>
      <c r="K104" s="36">
        <v>347230983</v>
      </c>
      <c r="L104" s="36">
        <v>303864573</v>
      </c>
      <c r="M104" s="52">
        <v>353851693</v>
      </c>
      <c r="N104" s="35">
        <f t="shared" si="0"/>
        <v>3949574275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24</v>
      </c>
    </row>
    <row r="6" spans="1:14" s="7" customFormat="1" ht="12" customHeight="1">
      <c r="A6" s="10" t="str">
        <f>'Pregnant Women Participating'!A6</f>
        <v>Connecticut</v>
      </c>
      <c r="B6" s="18">
        <v>985593</v>
      </c>
      <c r="C6" s="16">
        <v>1064295</v>
      </c>
      <c r="D6" s="16">
        <v>2047132</v>
      </c>
      <c r="E6" s="16">
        <v>18766</v>
      </c>
      <c r="F6" s="16">
        <v>1135145</v>
      </c>
      <c r="G6" s="16">
        <v>1010025</v>
      </c>
      <c r="H6" s="16">
        <v>939442</v>
      </c>
      <c r="I6" s="16">
        <v>1122093</v>
      </c>
      <c r="J6" s="16">
        <v>1041154</v>
      </c>
      <c r="K6" s="16">
        <v>1086244</v>
      </c>
      <c r="L6" s="16">
        <v>0</v>
      </c>
      <c r="M6" s="50">
        <v>2289144</v>
      </c>
      <c r="N6" s="18">
        <f aca="true" t="shared" si="0" ref="N6:N104">IF(SUM(B6:M6)&gt;0,SUM(B6:M6)," ")</f>
        <v>12739033</v>
      </c>
    </row>
    <row r="7" spans="1:14" s="7" customFormat="1" ht="12" customHeight="1">
      <c r="A7" s="10" t="str">
        <f>'Pregnant Women Participating'!A7</f>
        <v>Maine</v>
      </c>
      <c r="B7" s="18">
        <v>631619</v>
      </c>
      <c r="C7" s="16"/>
      <c r="D7" s="16"/>
      <c r="E7" s="16">
        <v>1375917</v>
      </c>
      <c r="F7" s="16">
        <v>33609</v>
      </c>
      <c r="G7" s="16">
        <v>736394</v>
      </c>
      <c r="H7" s="16">
        <v>6330</v>
      </c>
      <c r="I7" s="16">
        <v>330078</v>
      </c>
      <c r="J7" s="16">
        <v>727858</v>
      </c>
      <c r="K7" s="16">
        <v>0</v>
      </c>
      <c r="L7" s="16">
        <v>356022</v>
      </c>
      <c r="M7" s="50">
        <v>739540</v>
      </c>
      <c r="N7" s="18">
        <f t="shared" si="0"/>
        <v>4937367</v>
      </c>
    </row>
    <row r="8" spans="1:14" s="7" customFormat="1" ht="12" customHeight="1">
      <c r="A8" s="10" t="str">
        <f>'Pregnant Women Participating'!A8</f>
        <v>Massachusetts</v>
      </c>
      <c r="B8" s="18">
        <v>2029146</v>
      </c>
      <c r="C8" s="16">
        <v>1874395</v>
      </c>
      <c r="D8" s="16">
        <v>2074880</v>
      </c>
      <c r="E8" s="16">
        <v>1976701</v>
      </c>
      <c r="F8" s="16">
        <v>2021460</v>
      </c>
      <c r="G8" s="16">
        <v>2028698</v>
      </c>
      <c r="H8" s="16">
        <v>1868847</v>
      </c>
      <c r="I8" s="16">
        <v>2013911</v>
      </c>
      <c r="J8" s="16">
        <v>1933106</v>
      </c>
      <c r="K8" s="16">
        <v>1982977</v>
      </c>
      <c r="L8" s="16">
        <v>2088369</v>
      </c>
      <c r="M8" s="50">
        <v>2078476</v>
      </c>
      <c r="N8" s="18">
        <f t="shared" si="0"/>
        <v>23970966</v>
      </c>
    </row>
    <row r="9" spans="1:14" s="7" customFormat="1" ht="12" customHeight="1">
      <c r="A9" s="10" t="str">
        <f>'Pregnant Women Participating'!A9</f>
        <v>New Hampshire</v>
      </c>
      <c r="B9" s="18">
        <v>266137</v>
      </c>
      <c r="C9" s="16">
        <v>251401</v>
      </c>
      <c r="D9" s="16">
        <v>268634</v>
      </c>
      <c r="E9" s="16">
        <v>190804</v>
      </c>
      <c r="F9" s="16">
        <v>292784</v>
      </c>
      <c r="G9" s="16">
        <v>231905</v>
      </c>
      <c r="H9" s="16">
        <v>279871</v>
      </c>
      <c r="I9" s="16">
        <v>264911</v>
      </c>
      <c r="J9" s="16">
        <v>239478</v>
      </c>
      <c r="K9" s="16">
        <v>236833</v>
      </c>
      <c r="L9" s="16">
        <v>224555</v>
      </c>
      <c r="M9" s="50">
        <v>266478</v>
      </c>
      <c r="N9" s="18">
        <f t="shared" si="0"/>
        <v>3013791</v>
      </c>
    </row>
    <row r="10" spans="1:14" s="7" customFormat="1" ht="12" customHeight="1">
      <c r="A10" s="10" t="str">
        <f>'Pregnant Women Participating'!A10</f>
        <v>New York</v>
      </c>
      <c r="B10" s="18">
        <v>7964244</v>
      </c>
      <c r="C10" s="16">
        <v>8634969</v>
      </c>
      <c r="D10" s="16">
        <v>8387302</v>
      </c>
      <c r="E10" s="16">
        <v>7851062</v>
      </c>
      <c r="F10" s="16">
        <v>9144693</v>
      </c>
      <c r="G10" s="16">
        <v>7990379</v>
      </c>
      <c r="H10" s="16">
        <v>7882392</v>
      </c>
      <c r="I10" s="16">
        <v>9193096</v>
      </c>
      <c r="J10" s="16">
        <v>7819964</v>
      </c>
      <c r="K10" s="16">
        <v>8425827</v>
      </c>
      <c r="L10" s="16">
        <v>9060377</v>
      </c>
      <c r="M10" s="50">
        <v>8520563</v>
      </c>
      <c r="N10" s="18">
        <f t="shared" si="0"/>
        <v>100874868</v>
      </c>
    </row>
    <row r="11" spans="1:14" s="7" customFormat="1" ht="12" customHeight="1">
      <c r="A11" s="10" t="str">
        <f>'Pregnant Women Participating'!A11</f>
        <v>Rhode Island</v>
      </c>
      <c r="B11" s="18">
        <v>457101</v>
      </c>
      <c r="C11" s="16">
        <v>411377</v>
      </c>
      <c r="D11" s="16">
        <v>432528</v>
      </c>
      <c r="E11" s="16">
        <v>447813</v>
      </c>
      <c r="F11" s="16">
        <v>391968</v>
      </c>
      <c r="G11" s="16">
        <v>456128</v>
      </c>
      <c r="H11" s="16">
        <v>431536</v>
      </c>
      <c r="I11" s="16">
        <v>387985</v>
      </c>
      <c r="J11" s="16">
        <v>462088</v>
      </c>
      <c r="K11" s="16">
        <v>454063</v>
      </c>
      <c r="L11" s="16">
        <v>416161</v>
      </c>
      <c r="M11" s="50">
        <v>439011</v>
      </c>
      <c r="N11" s="18">
        <f t="shared" si="0"/>
        <v>5187759</v>
      </c>
    </row>
    <row r="12" spans="1:14" s="7" customFormat="1" ht="12" customHeight="1">
      <c r="A12" s="10" t="str">
        <f>'Pregnant Women Participating'!A12</f>
        <v>Vermont</v>
      </c>
      <c r="B12" s="18">
        <v>15936</v>
      </c>
      <c r="C12" s="16">
        <v>8526</v>
      </c>
      <c r="D12" s="16">
        <v>8548</v>
      </c>
      <c r="E12" s="16">
        <v>0</v>
      </c>
      <c r="F12" s="16">
        <v>72601</v>
      </c>
      <c r="G12" s="16">
        <v>0</v>
      </c>
      <c r="H12" s="16">
        <v>39908</v>
      </c>
      <c r="I12" s="16">
        <v>54280</v>
      </c>
      <c r="J12" s="16">
        <v>149931</v>
      </c>
      <c r="K12" s="16">
        <v>0</v>
      </c>
      <c r="L12" s="16">
        <v>77950</v>
      </c>
      <c r="M12" s="50">
        <v>78593</v>
      </c>
      <c r="N12" s="18">
        <f t="shared" si="0"/>
        <v>506273</v>
      </c>
    </row>
    <row r="13" spans="1:14" s="7" customFormat="1" ht="12" customHeight="1">
      <c r="A13" s="10" t="str">
        <f>'Pregnant Women Participating'!A13</f>
        <v>Indian Township, ME</v>
      </c>
      <c r="B13" s="18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50"/>
      <c r="N13" s="18" t="str">
        <f t="shared" si="0"/>
        <v> </v>
      </c>
    </row>
    <row r="14" spans="1:14" s="7" customFormat="1" ht="12" customHeight="1">
      <c r="A14" s="10" t="str">
        <f>'Pregnant Women Participating'!A14</f>
        <v>Pleasant Point, ME</v>
      </c>
      <c r="B14" s="18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50"/>
      <c r="N14" s="18" t="str">
        <f t="shared" si="0"/>
        <v> </v>
      </c>
    </row>
    <row r="15" spans="1:14" s="7" customFormat="1" ht="12" customHeight="1">
      <c r="A15" s="10" t="str">
        <f>'Pregnant Women Participating'!A15</f>
        <v>Seneca Nation, NY</v>
      </c>
      <c r="B15" s="18">
        <v>4200</v>
      </c>
      <c r="C15" s="16">
        <v>4514</v>
      </c>
      <c r="D15" s="16">
        <v>4344</v>
      </c>
      <c r="E15" s="16">
        <v>4432</v>
      </c>
      <c r="F15" s="16">
        <v>4073</v>
      </c>
      <c r="G15" s="16">
        <v>3990</v>
      </c>
      <c r="H15" s="16">
        <v>4263</v>
      </c>
      <c r="I15" s="16">
        <v>4327</v>
      </c>
      <c r="J15" s="16">
        <v>4321</v>
      </c>
      <c r="K15" s="16">
        <v>5341</v>
      </c>
      <c r="L15" s="16">
        <v>4743</v>
      </c>
      <c r="M15" s="50">
        <v>5006</v>
      </c>
      <c r="N15" s="18">
        <f t="shared" si="0"/>
        <v>53554</v>
      </c>
    </row>
    <row r="16" spans="1:14" s="22" customFormat="1" ht="24.75" customHeight="1">
      <c r="A16" s="19" t="str">
        <f>'Pregnant Women Participating'!A16</f>
        <v>Northeast Region</v>
      </c>
      <c r="B16" s="21">
        <v>12353976</v>
      </c>
      <c r="C16" s="20">
        <v>12249477</v>
      </c>
      <c r="D16" s="20">
        <v>13223368</v>
      </c>
      <c r="E16" s="20">
        <v>11865495</v>
      </c>
      <c r="F16" s="20">
        <v>13096333</v>
      </c>
      <c r="G16" s="20">
        <v>12457519</v>
      </c>
      <c r="H16" s="20">
        <v>11452589</v>
      </c>
      <c r="I16" s="20">
        <v>13370681</v>
      </c>
      <c r="J16" s="20">
        <v>12377900</v>
      </c>
      <c r="K16" s="20">
        <v>12191285</v>
      </c>
      <c r="L16" s="20">
        <v>12228177</v>
      </c>
      <c r="M16" s="49">
        <v>14416811</v>
      </c>
      <c r="N16" s="21">
        <f t="shared" si="0"/>
        <v>151283611</v>
      </c>
    </row>
    <row r="17" spans="1:14" ht="12" customHeight="1">
      <c r="A17" s="10" t="str">
        <f>'Pregnant Women Participating'!A17</f>
        <v>Delaware</v>
      </c>
      <c r="B17" s="18">
        <v>418355</v>
      </c>
      <c r="C17" s="16">
        <v>415634</v>
      </c>
      <c r="D17" s="16">
        <v>363550</v>
      </c>
      <c r="E17" s="16">
        <v>21220</v>
      </c>
      <c r="F17" s="16">
        <v>823986</v>
      </c>
      <c r="G17" s="16">
        <v>403880</v>
      </c>
      <c r="H17" s="16">
        <v>446926</v>
      </c>
      <c r="I17" s="16">
        <v>374839</v>
      </c>
      <c r="J17" s="16">
        <v>397436</v>
      </c>
      <c r="K17" s="16">
        <v>0</v>
      </c>
      <c r="L17" s="16">
        <v>459255</v>
      </c>
      <c r="M17" s="50">
        <v>797049</v>
      </c>
      <c r="N17" s="18">
        <f t="shared" si="0"/>
        <v>4922130</v>
      </c>
    </row>
    <row r="18" spans="1:14" ht="12" customHeight="1">
      <c r="A18" s="10" t="str">
        <f>'Pregnant Women Participating'!A18</f>
        <v>District of Columbia</v>
      </c>
      <c r="B18" s="18">
        <v>330368</v>
      </c>
      <c r="C18" s="16">
        <v>467896</v>
      </c>
      <c r="D18" s="16">
        <v>316122</v>
      </c>
      <c r="E18" s="16">
        <v>401526</v>
      </c>
      <c r="F18" s="16">
        <v>313863</v>
      </c>
      <c r="G18" s="16">
        <v>315603</v>
      </c>
      <c r="H18" s="16">
        <v>344576</v>
      </c>
      <c r="I18" s="16">
        <v>57174</v>
      </c>
      <c r="J18" s="16">
        <v>561569</v>
      </c>
      <c r="K18" s="16">
        <v>48280</v>
      </c>
      <c r="L18" s="16">
        <v>395627</v>
      </c>
      <c r="M18" s="50">
        <v>418367</v>
      </c>
      <c r="N18" s="18">
        <f t="shared" si="0"/>
        <v>3970971</v>
      </c>
    </row>
    <row r="19" spans="1:14" ht="12" customHeight="1">
      <c r="A19" s="10" t="str">
        <f>'Pregnant Women Participating'!A19</f>
        <v>Maryland</v>
      </c>
      <c r="B19" s="18">
        <v>4529090</v>
      </c>
      <c r="C19" s="16">
        <v>437280</v>
      </c>
      <c r="D19" s="16">
        <v>2265815</v>
      </c>
      <c r="E19" s="16">
        <v>2504451</v>
      </c>
      <c r="F19" s="16">
        <v>2727619</v>
      </c>
      <c r="G19" s="16">
        <v>4383982</v>
      </c>
      <c r="H19" s="16">
        <v>341079</v>
      </c>
      <c r="I19" s="16">
        <v>2635684</v>
      </c>
      <c r="J19" s="16">
        <v>2264655</v>
      </c>
      <c r="K19" s="16">
        <v>2393191</v>
      </c>
      <c r="L19" s="16">
        <v>2527899</v>
      </c>
      <c r="M19" s="50">
        <v>2274827</v>
      </c>
      <c r="N19" s="18">
        <f t="shared" si="0"/>
        <v>29285572</v>
      </c>
    </row>
    <row r="20" spans="1:14" ht="12" customHeight="1">
      <c r="A20" s="10" t="str">
        <f>'Pregnant Women Participating'!A20</f>
        <v>New Jersey</v>
      </c>
      <c r="B20" s="18">
        <v>2696991</v>
      </c>
      <c r="C20" s="16">
        <v>2887557</v>
      </c>
      <c r="D20" s="16">
        <v>2867106</v>
      </c>
      <c r="E20" s="16">
        <v>2623044</v>
      </c>
      <c r="F20" s="16">
        <v>3062323</v>
      </c>
      <c r="G20" s="16">
        <v>2681336</v>
      </c>
      <c r="H20" s="16">
        <v>2668733</v>
      </c>
      <c r="I20" s="16">
        <v>2944748</v>
      </c>
      <c r="J20" s="16">
        <v>2599911</v>
      </c>
      <c r="K20" s="16">
        <v>2652718</v>
      </c>
      <c r="L20" s="16">
        <v>2976554</v>
      </c>
      <c r="M20" s="50">
        <v>2755206</v>
      </c>
      <c r="N20" s="18">
        <f t="shared" si="0"/>
        <v>33416227</v>
      </c>
    </row>
    <row r="21" spans="1:14" ht="12" customHeight="1">
      <c r="A21" s="10" t="str">
        <f>'Pregnant Women Participating'!A21</f>
        <v>Pennsylvania</v>
      </c>
      <c r="B21" s="18">
        <v>0</v>
      </c>
      <c r="C21" s="16">
        <v>4892162</v>
      </c>
      <c r="D21" s="16">
        <v>4803088</v>
      </c>
      <c r="E21" s="16">
        <v>9630377</v>
      </c>
      <c r="F21" s="16">
        <v>4858905</v>
      </c>
      <c r="G21" s="16">
        <v>9347688</v>
      </c>
      <c r="H21" s="16">
        <v>0</v>
      </c>
      <c r="I21" s="16">
        <v>4633818</v>
      </c>
      <c r="J21" s="16">
        <v>9341760</v>
      </c>
      <c r="K21" s="16">
        <v>0</v>
      </c>
      <c r="L21" s="16">
        <v>9155124</v>
      </c>
      <c r="M21" s="50"/>
      <c r="N21" s="18">
        <f t="shared" si="0"/>
        <v>56662922</v>
      </c>
    </row>
    <row r="22" spans="1:14" ht="12" customHeight="1">
      <c r="A22" s="10" t="str">
        <f>'Pregnant Women Participating'!A22</f>
        <v>Puerto Rico</v>
      </c>
      <c r="B22" s="18">
        <v>1577296</v>
      </c>
      <c r="C22" s="16">
        <v>1332670</v>
      </c>
      <c r="D22" s="16">
        <v>1590974</v>
      </c>
      <c r="E22" s="16">
        <v>1274893</v>
      </c>
      <c r="F22" s="16">
        <v>1357738</v>
      </c>
      <c r="G22" s="16">
        <v>1454881</v>
      </c>
      <c r="H22" s="16">
        <v>1251014</v>
      </c>
      <c r="I22" s="16">
        <v>1342215</v>
      </c>
      <c r="J22" s="16">
        <v>1304235</v>
      </c>
      <c r="K22" s="16">
        <v>1195630</v>
      </c>
      <c r="L22" s="16">
        <v>1332367</v>
      </c>
      <c r="M22" s="50">
        <v>1160492</v>
      </c>
      <c r="N22" s="18">
        <f t="shared" si="0"/>
        <v>16174405</v>
      </c>
    </row>
    <row r="23" spans="1:14" ht="12" customHeight="1">
      <c r="A23" s="10" t="str">
        <f>'Pregnant Women Participating'!A23</f>
        <v>Virginia</v>
      </c>
      <c r="B23" s="18">
        <v>0</v>
      </c>
      <c r="C23" s="16">
        <v>2694050</v>
      </c>
      <c r="D23" s="16">
        <v>5343348</v>
      </c>
      <c r="E23" s="16">
        <v>0</v>
      </c>
      <c r="F23" s="16">
        <v>2562280</v>
      </c>
      <c r="G23" s="16">
        <v>5321845</v>
      </c>
      <c r="H23" s="16">
        <v>0</v>
      </c>
      <c r="I23" s="16">
        <v>5059957</v>
      </c>
      <c r="J23" s="16">
        <v>2492578</v>
      </c>
      <c r="K23" s="16">
        <v>0</v>
      </c>
      <c r="L23" s="16">
        <v>2628147</v>
      </c>
      <c r="M23" s="50">
        <v>2524639</v>
      </c>
      <c r="N23" s="18">
        <f t="shared" si="0"/>
        <v>28626844</v>
      </c>
    </row>
    <row r="24" spans="1:14" ht="12" customHeight="1">
      <c r="A24" s="10" t="str">
        <f>'Pregnant Women Participating'!A24</f>
        <v>Virgin Islands</v>
      </c>
      <c r="B24" s="18">
        <v>67673</v>
      </c>
      <c r="C24" s="16">
        <v>61985</v>
      </c>
      <c r="D24" s="16">
        <v>59760</v>
      </c>
      <c r="E24" s="16">
        <v>17387</v>
      </c>
      <c r="F24" s="16">
        <v>100051</v>
      </c>
      <c r="G24" s="16">
        <v>31611</v>
      </c>
      <c r="H24" s="16">
        <v>105251</v>
      </c>
      <c r="I24" s="16">
        <v>28253</v>
      </c>
      <c r="J24" s="16">
        <v>127089</v>
      </c>
      <c r="K24" s="16"/>
      <c r="L24" s="16">
        <v>131749</v>
      </c>
      <c r="M24" s="50">
        <v>68112</v>
      </c>
      <c r="N24" s="18">
        <f t="shared" si="0"/>
        <v>798921</v>
      </c>
    </row>
    <row r="25" spans="1:14" ht="12" customHeight="1">
      <c r="A25" s="10" t="str">
        <f>'Pregnant Women Participating'!A25</f>
        <v>West Virginia</v>
      </c>
      <c r="B25" s="18">
        <v>0</v>
      </c>
      <c r="C25" s="16">
        <v>928899</v>
      </c>
      <c r="D25" s="16">
        <v>1560178</v>
      </c>
      <c r="E25" s="16">
        <v>922293</v>
      </c>
      <c r="F25" s="16">
        <v>855968</v>
      </c>
      <c r="G25" s="16">
        <v>789886</v>
      </c>
      <c r="H25" s="16">
        <v>64956</v>
      </c>
      <c r="I25" s="16">
        <v>872493</v>
      </c>
      <c r="J25" s="16">
        <v>757629</v>
      </c>
      <c r="K25" s="16">
        <v>840849</v>
      </c>
      <c r="L25" s="16">
        <v>887062</v>
      </c>
      <c r="M25" s="50">
        <v>826136</v>
      </c>
      <c r="N25" s="18">
        <f t="shared" si="0"/>
        <v>9306349</v>
      </c>
    </row>
    <row r="26" spans="1:14" s="23" customFormat="1" ht="24.75" customHeight="1">
      <c r="A26" s="19" t="str">
        <f>'Pregnant Women Participating'!A26</f>
        <v>Mid-Atlantic Region</v>
      </c>
      <c r="B26" s="21">
        <v>9619773</v>
      </c>
      <c r="C26" s="20">
        <v>14118133</v>
      </c>
      <c r="D26" s="20">
        <v>19169941</v>
      </c>
      <c r="E26" s="20">
        <v>17395191</v>
      </c>
      <c r="F26" s="20">
        <v>16662733</v>
      </c>
      <c r="G26" s="20">
        <v>24730712</v>
      </c>
      <c r="H26" s="20">
        <v>5222535</v>
      </c>
      <c r="I26" s="20">
        <v>17949181</v>
      </c>
      <c r="J26" s="20">
        <v>19846862</v>
      </c>
      <c r="K26" s="20">
        <v>7130668</v>
      </c>
      <c r="L26" s="20">
        <v>20493784</v>
      </c>
      <c r="M26" s="49">
        <v>10824828</v>
      </c>
      <c r="N26" s="21">
        <f t="shared" si="0"/>
        <v>183164341</v>
      </c>
    </row>
    <row r="27" spans="1:14" ht="12" customHeight="1">
      <c r="A27" s="10" t="str">
        <f>'Pregnant Women Participating'!A27</f>
        <v>Alabama</v>
      </c>
      <c r="B27" s="18">
        <v>4843548</v>
      </c>
      <c r="C27" s="16">
        <v>0</v>
      </c>
      <c r="D27" s="16">
        <v>4788273</v>
      </c>
      <c r="E27" s="16">
        <v>2549052</v>
      </c>
      <c r="F27" s="16">
        <v>2379900</v>
      </c>
      <c r="G27" s="16">
        <v>2257115</v>
      </c>
      <c r="H27" s="16">
        <v>2664956</v>
      </c>
      <c r="I27" s="16">
        <v>2293875</v>
      </c>
      <c r="J27" s="16">
        <v>2322843</v>
      </c>
      <c r="K27" s="16">
        <v>2530138</v>
      </c>
      <c r="L27" s="16">
        <v>2278291</v>
      </c>
      <c r="M27" s="50">
        <v>2470288</v>
      </c>
      <c r="N27" s="18">
        <f t="shared" si="0"/>
        <v>31378279</v>
      </c>
    </row>
    <row r="28" spans="1:14" ht="12" customHeight="1">
      <c r="A28" s="10" t="str">
        <f>'Pregnant Women Participating'!A28</f>
        <v>Florida</v>
      </c>
      <c r="B28" s="18">
        <v>10282366</v>
      </c>
      <c r="C28" s="16">
        <v>9830252</v>
      </c>
      <c r="D28" s="16">
        <v>10283416</v>
      </c>
      <c r="E28" s="16">
        <v>9811364</v>
      </c>
      <c r="F28" s="16">
        <v>10301933</v>
      </c>
      <c r="G28" s="16">
        <v>10157844</v>
      </c>
      <c r="H28" s="16">
        <v>9509839</v>
      </c>
      <c r="I28" s="16">
        <v>10326330</v>
      </c>
      <c r="J28" s="16">
        <v>9854040</v>
      </c>
      <c r="K28" s="16">
        <v>10099796</v>
      </c>
      <c r="L28" s="16">
        <v>10480190</v>
      </c>
      <c r="M28" s="50">
        <v>10678856</v>
      </c>
      <c r="N28" s="18">
        <f t="shared" si="0"/>
        <v>121616226</v>
      </c>
    </row>
    <row r="29" spans="1:14" ht="12" customHeight="1">
      <c r="A29" s="10" t="str">
        <f>'Pregnant Women Participating'!A29</f>
        <v>Georgia</v>
      </c>
      <c r="B29" s="18">
        <v>5173538</v>
      </c>
      <c r="C29" s="16">
        <v>5596046</v>
      </c>
      <c r="D29" s="16">
        <v>5566061</v>
      </c>
      <c r="E29" s="16">
        <v>5057234</v>
      </c>
      <c r="F29" s="16">
        <v>5958954</v>
      </c>
      <c r="G29" s="16">
        <v>5381828</v>
      </c>
      <c r="H29" s="16">
        <v>5470939</v>
      </c>
      <c r="I29" s="16">
        <v>6025712</v>
      </c>
      <c r="J29" s="16">
        <v>5115742</v>
      </c>
      <c r="K29" s="16">
        <v>5445522</v>
      </c>
      <c r="L29" s="16">
        <v>5737624</v>
      </c>
      <c r="M29" s="50">
        <v>5145481</v>
      </c>
      <c r="N29" s="18">
        <f t="shared" si="0"/>
        <v>65674681</v>
      </c>
    </row>
    <row r="30" spans="1:14" ht="12" customHeight="1">
      <c r="A30" s="10" t="str">
        <f>'Pregnant Women Participating'!A30</f>
        <v>Kentucky</v>
      </c>
      <c r="B30" s="18">
        <v>4969058</v>
      </c>
      <c r="C30" s="16">
        <v>2387983</v>
      </c>
      <c r="D30" s="16">
        <v>360</v>
      </c>
      <c r="E30" s="16">
        <v>4764299</v>
      </c>
      <c r="F30" s="16">
        <v>2441605</v>
      </c>
      <c r="G30" s="16">
        <v>2400199</v>
      </c>
      <c r="H30" s="16">
        <v>2236579</v>
      </c>
      <c r="I30" s="16">
        <v>2445704</v>
      </c>
      <c r="J30" s="16">
        <v>2317401</v>
      </c>
      <c r="K30" s="16">
        <v>2379495</v>
      </c>
      <c r="L30" s="16">
        <v>0</v>
      </c>
      <c r="M30" s="50">
        <v>2307190</v>
      </c>
      <c r="N30" s="18">
        <f t="shared" si="0"/>
        <v>28649873</v>
      </c>
    </row>
    <row r="31" spans="1:14" ht="12" customHeight="1">
      <c r="A31" s="10" t="str">
        <f>'Pregnant Women Participating'!A31</f>
        <v>Mississippi</v>
      </c>
      <c r="B31" s="18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50"/>
      <c r="N31" s="18" t="str">
        <f t="shared" si="0"/>
        <v> </v>
      </c>
    </row>
    <row r="32" spans="1:14" ht="12" customHeight="1">
      <c r="A32" s="10" t="str">
        <f>'Pregnant Women Participating'!A32</f>
        <v>North Carolina</v>
      </c>
      <c r="B32" s="18">
        <v>4675776</v>
      </c>
      <c r="C32" s="16">
        <v>5122838</v>
      </c>
      <c r="D32" s="16">
        <v>5259186</v>
      </c>
      <c r="E32" s="16">
        <v>6495958</v>
      </c>
      <c r="F32" s="16">
        <v>5408693</v>
      </c>
      <c r="G32" s="16">
        <v>4379403</v>
      </c>
      <c r="H32" s="16">
        <v>4309986</v>
      </c>
      <c r="I32" s="16">
        <v>5429544</v>
      </c>
      <c r="J32" s="16">
        <v>4229673</v>
      </c>
      <c r="K32" s="16">
        <v>4392195</v>
      </c>
      <c r="L32" s="16">
        <v>5046148</v>
      </c>
      <c r="M32" s="50">
        <v>4270831</v>
      </c>
      <c r="N32" s="18">
        <f t="shared" si="0"/>
        <v>59020231</v>
      </c>
    </row>
    <row r="33" spans="1:14" ht="12" customHeight="1">
      <c r="A33" s="10" t="str">
        <f>'Pregnant Women Participating'!A33</f>
        <v>South Carolina</v>
      </c>
      <c r="B33" s="18">
        <v>2367556</v>
      </c>
      <c r="C33" s="16">
        <v>466296</v>
      </c>
      <c r="D33" s="16">
        <v>4299448</v>
      </c>
      <c r="E33" s="16">
        <v>2310486</v>
      </c>
      <c r="F33" s="16">
        <v>1042095</v>
      </c>
      <c r="G33" s="16">
        <v>3037859</v>
      </c>
      <c r="H33" s="16">
        <v>2814192</v>
      </c>
      <c r="I33" s="16">
        <v>2322465</v>
      </c>
      <c r="J33" s="16">
        <v>2233857</v>
      </c>
      <c r="K33" s="16">
        <v>2240413</v>
      </c>
      <c r="L33" s="16">
        <v>1373565</v>
      </c>
      <c r="M33" s="50">
        <v>3053817</v>
      </c>
      <c r="N33" s="18">
        <f t="shared" si="0"/>
        <v>27562049</v>
      </c>
    </row>
    <row r="34" spans="1:14" ht="12" customHeight="1">
      <c r="A34" s="10" t="str">
        <f>'Pregnant Women Participating'!A34</f>
        <v>Tennessee</v>
      </c>
      <c r="B34" s="18">
        <v>0</v>
      </c>
      <c r="C34" s="16">
        <v>3642178</v>
      </c>
      <c r="D34" s="16">
        <v>3654615</v>
      </c>
      <c r="E34" s="16">
        <v>7223567</v>
      </c>
      <c r="F34" s="16">
        <v>3490786</v>
      </c>
      <c r="G34" s="16">
        <v>3491567</v>
      </c>
      <c r="H34" s="16">
        <v>3500509</v>
      </c>
      <c r="I34" s="16">
        <v>0</v>
      </c>
      <c r="J34" s="16">
        <v>6898426</v>
      </c>
      <c r="K34" s="16">
        <v>0</v>
      </c>
      <c r="L34" s="16">
        <v>3469767</v>
      </c>
      <c r="M34" s="50">
        <v>3403184</v>
      </c>
      <c r="N34" s="18">
        <f t="shared" si="0"/>
        <v>38774599</v>
      </c>
    </row>
    <row r="35" spans="1:14" ht="12" customHeight="1">
      <c r="A35" s="10" t="str">
        <f>'Pregnant Women Participating'!A35</f>
        <v>Choctaw Indians, MS</v>
      </c>
      <c r="B35" s="18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50"/>
      <c r="N35" s="18" t="str">
        <f t="shared" si="0"/>
        <v> </v>
      </c>
    </row>
    <row r="36" spans="1:14" ht="12" customHeight="1">
      <c r="A36" s="10" t="str">
        <f>'Pregnant Women Participating'!A36</f>
        <v>Eastern Cherokee, NC</v>
      </c>
      <c r="B36" s="18">
        <v>9547</v>
      </c>
      <c r="C36" s="16">
        <v>9963</v>
      </c>
      <c r="D36" s="16">
        <v>8332</v>
      </c>
      <c r="E36" s="16">
        <v>11704</v>
      </c>
      <c r="F36" s="16">
        <v>9984</v>
      </c>
      <c r="G36" s="16">
        <v>6443</v>
      </c>
      <c r="H36" s="16">
        <v>8342</v>
      </c>
      <c r="I36" s="16">
        <v>10380</v>
      </c>
      <c r="J36" s="16">
        <v>7375</v>
      </c>
      <c r="K36" s="16">
        <v>8805</v>
      </c>
      <c r="L36" s="16">
        <v>8796</v>
      </c>
      <c r="M36" s="50">
        <v>8477</v>
      </c>
      <c r="N36" s="18">
        <f t="shared" si="0"/>
        <v>108148</v>
      </c>
    </row>
    <row r="37" spans="1:14" s="23" customFormat="1" ht="24.75" customHeight="1">
      <c r="A37" s="19" t="str">
        <f>'Pregnant Women Participating'!A37</f>
        <v>Southeast Region</v>
      </c>
      <c r="B37" s="21">
        <v>32321389</v>
      </c>
      <c r="C37" s="20">
        <v>27055556</v>
      </c>
      <c r="D37" s="20">
        <v>33859691</v>
      </c>
      <c r="E37" s="20">
        <v>38223664</v>
      </c>
      <c r="F37" s="20">
        <v>31033950</v>
      </c>
      <c r="G37" s="20">
        <v>31112258</v>
      </c>
      <c r="H37" s="20">
        <v>30515342</v>
      </c>
      <c r="I37" s="20">
        <v>28854010</v>
      </c>
      <c r="J37" s="20">
        <v>32979357</v>
      </c>
      <c r="K37" s="20">
        <v>27096364</v>
      </c>
      <c r="L37" s="20">
        <v>28394381</v>
      </c>
      <c r="M37" s="49">
        <v>31338124</v>
      </c>
      <c r="N37" s="21">
        <f t="shared" si="0"/>
        <v>372784086</v>
      </c>
    </row>
    <row r="38" spans="1:14" ht="12" customHeight="1">
      <c r="A38" s="10" t="str">
        <f>'Pregnant Women Participating'!A38</f>
        <v>Illinois</v>
      </c>
      <c r="B38" s="18">
        <v>5223211</v>
      </c>
      <c r="C38" s="16">
        <v>6165054</v>
      </c>
      <c r="D38" s="16">
        <v>6190306</v>
      </c>
      <c r="E38" s="16">
        <v>5101541</v>
      </c>
      <c r="F38" s="16">
        <v>5645262</v>
      </c>
      <c r="G38" s="16">
        <v>5255558</v>
      </c>
      <c r="H38" s="16">
        <v>6003234</v>
      </c>
      <c r="I38" s="16">
        <v>5988901</v>
      </c>
      <c r="J38" s="16">
        <v>5969190</v>
      </c>
      <c r="K38" s="16">
        <v>5406525</v>
      </c>
      <c r="L38" s="16">
        <v>6038651</v>
      </c>
      <c r="M38" s="50">
        <v>5504332</v>
      </c>
      <c r="N38" s="18">
        <f t="shared" si="0"/>
        <v>68491765</v>
      </c>
    </row>
    <row r="39" spans="1:14" ht="12" customHeight="1">
      <c r="A39" s="10" t="str">
        <f>'Pregnant Women Participating'!A39</f>
        <v>Indiana</v>
      </c>
      <c r="B39" s="18">
        <v>3085782</v>
      </c>
      <c r="C39" s="16">
        <v>3216996</v>
      </c>
      <c r="D39" s="16">
        <v>3320055</v>
      </c>
      <c r="E39" s="16">
        <v>3312677</v>
      </c>
      <c r="F39" s="16">
        <v>3685039</v>
      </c>
      <c r="G39" s="16">
        <v>3243424</v>
      </c>
      <c r="H39" s="16">
        <v>3114459</v>
      </c>
      <c r="I39" s="16">
        <v>3600095</v>
      </c>
      <c r="J39" s="16">
        <v>3103634</v>
      </c>
      <c r="K39" s="16">
        <v>3173369</v>
      </c>
      <c r="L39" s="16">
        <v>3406783</v>
      </c>
      <c r="M39" s="50">
        <v>3116919</v>
      </c>
      <c r="N39" s="18">
        <f t="shared" si="0"/>
        <v>39379232</v>
      </c>
    </row>
    <row r="40" spans="1:14" ht="12" customHeight="1">
      <c r="A40" s="10" t="str">
        <f>'Pregnant Women Participating'!A40</f>
        <v>Michigan</v>
      </c>
      <c r="B40" s="18">
        <v>4816049</v>
      </c>
      <c r="C40" s="16">
        <v>4736046</v>
      </c>
      <c r="D40" s="16">
        <v>4604449</v>
      </c>
      <c r="E40" s="16">
        <v>4806745</v>
      </c>
      <c r="F40" s="16">
        <v>4507985</v>
      </c>
      <c r="G40" s="16">
        <v>4728160</v>
      </c>
      <c r="H40" s="16">
        <v>4674760</v>
      </c>
      <c r="I40" s="16">
        <v>4216909</v>
      </c>
      <c r="J40" s="16">
        <v>4705923</v>
      </c>
      <c r="K40" s="16">
        <v>4426141</v>
      </c>
      <c r="L40" s="16">
        <v>4495987</v>
      </c>
      <c r="M40" s="50">
        <v>4697295</v>
      </c>
      <c r="N40" s="18">
        <f t="shared" si="0"/>
        <v>55416449</v>
      </c>
    </row>
    <row r="41" spans="1:14" ht="12" customHeight="1">
      <c r="A41" s="10" t="str">
        <f>'Pregnant Women Participating'!A41</f>
        <v>Minnesota</v>
      </c>
      <c r="B41" s="18">
        <v>2094546</v>
      </c>
      <c r="C41" s="16">
        <v>2292311</v>
      </c>
      <c r="D41" s="16">
        <v>2170080</v>
      </c>
      <c r="E41" s="16">
        <v>2168476</v>
      </c>
      <c r="F41" s="16">
        <v>2413388</v>
      </c>
      <c r="G41" s="16">
        <v>2105358</v>
      </c>
      <c r="H41" s="16">
        <v>2041652</v>
      </c>
      <c r="I41" s="16">
        <v>2407269</v>
      </c>
      <c r="J41" s="16">
        <v>2044066</v>
      </c>
      <c r="K41" s="16">
        <v>2094575</v>
      </c>
      <c r="L41" s="16">
        <v>2202491</v>
      </c>
      <c r="M41" s="50">
        <v>2174281</v>
      </c>
      <c r="N41" s="18">
        <f t="shared" si="0"/>
        <v>26208493</v>
      </c>
    </row>
    <row r="42" spans="1:14" ht="12" customHeight="1">
      <c r="A42" s="10" t="str">
        <f>'Pregnant Women Participating'!A42</f>
        <v>Ohio</v>
      </c>
      <c r="B42" s="18">
        <v>4890203</v>
      </c>
      <c r="C42" s="16">
        <v>10410977</v>
      </c>
      <c r="D42" s="16">
        <v>4979256</v>
      </c>
      <c r="E42" s="16">
        <v>221091</v>
      </c>
      <c r="F42" s="16">
        <v>4918087</v>
      </c>
      <c r="G42" s="16">
        <v>4687389</v>
      </c>
      <c r="H42" s="16">
        <v>4755399</v>
      </c>
      <c r="I42" s="16">
        <v>9278367</v>
      </c>
      <c r="J42" s="16">
        <v>4808552</v>
      </c>
      <c r="K42" s="16">
        <v>4691274</v>
      </c>
      <c r="L42" s="16">
        <v>4630238</v>
      </c>
      <c r="M42" s="50">
        <v>206014</v>
      </c>
      <c r="N42" s="18">
        <f t="shared" si="0"/>
        <v>58476847</v>
      </c>
    </row>
    <row r="43" spans="1:14" ht="12" customHeight="1">
      <c r="A43" s="10" t="str">
        <f>'Pregnant Women Participating'!A43</f>
        <v>Wisconsin</v>
      </c>
      <c r="B43" s="18">
        <v>1809436</v>
      </c>
      <c r="C43" s="16">
        <v>1865966</v>
      </c>
      <c r="D43" s="16">
        <v>1878944</v>
      </c>
      <c r="E43" s="16">
        <v>1817910</v>
      </c>
      <c r="F43" s="16">
        <v>1852145</v>
      </c>
      <c r="G43" s="16">
        <v>2063067</v>
      </c>
      <c r="H43" s="16">
        <v>1918258</v>
      </c>
      <c r="I43" s="16">
        <v>2016973</v>
      </c>
      <c r="J43" s="16">
        <v>0</v>
      </c>
      <c r="K43" s="16">
        <v>3991527</v>
      </c>
      <c r="L43" s="16">
        <v>1973806</v>
      </c>
      <c r="M43" s="50">
        <v>1989014</v>
      </c>
      <c r="N43" s="18">
        <f t="shared" si="0"/>
        <v>23177046</v>
      </c>
    </row>
    <row r="44" spans="1:14" s="23" customFormat="1" ht="24.75" customHeight="1">
      <c r="A44" s="19" t="str">
        <f>'Pregnant Women Participating'!A44</f>
        <v>Midwest Region</v>
      </c>
      <c r="B44" s="21">
        <v>21919227</v>
      </c>
      <c r="C44" s="20">
        <v>28687350</v>
      </c>
      <c r="D44" s="20">
        <v>23143090</v>
      </c>
      <c r="E44" s="20">
        <v>17428440</v>
      </c>
      <c r="F44" s="20">
        <v>23021906</v>
      </c>
      <c r="G44" s="20">
        <v>22082956</v>
      </c>
      <c r="H44" s="20">
        <v>22507762</v>
      </c>
      <c r="I44" s="20">
        <v>27508514</v>
      </c>
      <c r="J44" s="20">
        <v>20631365</v>
      </c>
      <c r="K44" s="20">
        <v>23783411</v>
      </c>
      <c r="L44" s="20">
        <v>22747956</v>
      </c>
      <c r="M44" s="49">
        <v>17687855</v>
      </c>
      <c r="N44" s="21">
        <f t="shared" si="0"/>
        <v>271149832</v>
      </c>
    </row>
    <row r="45" spans="1:14" ht="12" customHeight="1">
      <c r="A45" s="10" t="str">
        <f>'Pregnant Women Participating'!A45</f>
        <v>Arkansas</v>
      </c>
      <c r="B45" s="18">
        <v>2107258</v>
      </c>
      <c r="C45" s="16">
        <v>2095289</v>
      </c>
      <c r="D45" s="16">
        <v>2055619</v>
      </c>
      <c r="E45" s="16">
        <v>2063917</v>
      </c>
      <c r="F45" s="16">
        <v>2050894</v>
      </c>
      <c r="G45" s="16">
        <v>2017489</v>
      </c>
      <c r="H45" s="16">
        <v>1996350</v>
      </c>
      <c r="I45" s="16">
        <v>2007144</v>
      </c>
      <c r="J45" s="16">
        <v>1965712</v>
      </c>
      <c r="K45" s="16">
        <v>1974161</v>
      </c>
      <c r="L45" s="16">
        <v>1986728</v>
      </c>
      <c r="M45" s="50">
        <v>1934360</v>
      </c>
      <c r="N45" s="18">
        <f t="shared" si="0"/>
        <v>24254921</v>
      </c>
    </row>
    <row r="46" spans="1:14" ht="12" customHeight="1">
      <c r="A46" s="10" t="str">
        <f>'Pregnant Women Participating'!A46</f>
        <v>Louisiana</v>
      </c>
      <c r="B46" s="18">
        <v>3201227</v>
      </c>
      <c r="C46" s="16">
        <v>3278793</v>
      </c>
      <c r="D46" s="16">
        <v>3377241</v>
      </c>
      <c r="E46" s="16">
        <v>3292901</v>
      </c>
      <c r="F46" s="16">
        <v>2824882</v>
      </c>
      <c r="G46" s="16">
        <v>3290023</v>
      </c>
      <c r="H46" s="16">
        <v>3254051</v>
      </c>
      <c r="I46" s="16">
        <v>3317995</v>
      </c>
      <c r="J46" s="16">
        <v>3183170</v>
      </c>
      <c r="K46" s="16">
        <v>0</v>
      </c>
      <c r="L46" s="16">
        <v>6830674</v>
      </c>
      <c r="M46" s="50">
        <v>3378471</v>
      </c>
      <c r="N46" s="18">
        <f t="shared" si="0"/>
        <v>39229428</v>
      </c>
    </row>
    <row r="47" spans="1:14" ht="12" customHeight="1">
      <c r="A47" s="10" t="str">
        <f>'Pregnant Women Participating'!A47</f>
        <v>New Mexico</v>
      </c>
      <c r="B47" s="18">
        <v>1003005</v>
      </c>
      <c r="C47" s="16">
        <v>978006</v>
      </c>
      <c r="D47" s="16">
        <v>1840662</v>
      </c>
      <c r="E47" s="16">
        <v>904533</v>
      </c>
      <c r="F47" s="16">
        <v>915763</v>
      </c>
      <c r="G47" s="16">
        <v>0</v>
      </c>
      <c r="H47" s="16">
        <v>1746363</v>
      </c>
      <c r="I47" s="16">
        <v>0</v>
      </c>
      <c r="J47" s="16">
        <v>883017</v>
      </c>
      <c r="K47" s="16">
        <v>834322</v>
      </c>
      <c r="L47" s="16">
        <v>834094</v>
      </c>
      <c r="M47" s="50">
        <v>850142</v>
      </c>
      <c r="N47" s="18">
        <f t="shared" si="0"/>
        <v>10789907</v>
      </c>
    </row>
    <row r="48" spans="1:14" ht="12" customHeight="1">
      <c r="A48" s="10" t="str">
        <f>'Pregnant Women Participating'!A48</f>
        <v>Oklahoma</v>
      </c>
      <c r="B48" s="18">
        <v>1758193</v>
      </c>
      <c r="C48" s="16">
        <v>1671187</v>
      </c>
      <c r="D48" s="16">
        <v>1955021</v>
      </c>
      <c r="E48" s="16">
        <v>1658528</v>
      </c>
      <c r="F48" s="16">
        <v>1788936</v>
      </c>
      <c r="G48" s="16">
        <v>2004542</v>
      </c>
      <c r="H48" s="16">
        <v>1539931</v>
      </c>
      <c r="I48" s="16">
        <v>1992429</v>
      </c>
      <c r="J48" s="16">
        <v>2184682</v>
      </c>
      <c r="K48" s="16">
        <v>2045284</v>
      </c>
      <c r="L48" s="16">
        <v>1497497</v>
      </c>
      <c r="M48" s="50">
        <v>1310229</v>
      </c>
      <c r="N48" s="18">
        <f t="shared" si="0"/>
        <v>21406459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0"/>
        <v> </v>
      </c>
    </row>
    <row r="50" spans="1:14" ht="12" customHeight="1">
      <c r="A50" s="10" t="str">
        <f>'Pregnant Women Participating'!A50</f>
        <v>Texas</v>
      </c>
      <c r="B50" s="18">
        <v>7883236</v>
      </c>
      <c r="C50" s="16">
        <v>23665421</v>
      </c>
      <c r="D50" s="16">
        <v>14541140</v>
      </c>
      <c r="E50" s="16">
        <v>21563041</v>
      </c>
      <c r="F50" s="16">
        <v>16008527</v>
      </c>
      <c r="G50" s="16">
        <v>14756147</v>
      </c>
      <c r="H50" s="16">
        <v>24458489</v>
      </c>
      <c r="I50" s="16">
        <v>2634917</v>
      </c>
      <c r="J50" s="16">
        <v>28819178</v>
      </c>
      <c r="K50" s="16">
        <v>5935343</v>
      </c>
      <c r="L50" s="16">
        <v>30624886</v>
      </c>
      <c r="M50" s="50">
        <v>0</v>
      </c>
      <c r="N50" s="18">
        <f t="shared" si="0"/>
        <v>190890325</v>
      </c>
    </row>
    <row r="51" spans="1:14" ht="12" customHeight="1">
      <c r="A51" s="10" t="str">
        <f>'Pregnant Women Participating'!A51</f>
        <v>Acoma, Canoncito &amp; Laguna, NM</v>
      </c>
      <c r="B51" s="18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50"/>
      <c r="N51" s="18" t="str">
        <f t="shared" si="0"/>
        <v> </v>
      </c>
    </row>
    <row r="52" spans="1:14" ht="12" customHeight="1">
      <c r="A52" s="10" t="str">
        <f>'Pregnant Women Participating'!A52</f>
        <v>Eight Northern Pueblos, NM</v>
      </c>
      <c r="B52" s="18">
        <v>0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50"/>
      <c r="N52" s="18" t="str">
        <f t="shared" si="0"/>
        <v> </v>
      </c>
    </row>
    <row r="53" spans="1:14" ht="12" customHeight="1">
      <c r="A53" s="10" t="str">
        <f>'Pregnant Women Participating'!A53</f>
        <v>Five Sandoval Pueblos, NM</v>
      </c>
      <c r="B53" s="18">
        <v>1415</v>
      </c>
      <c r="C53" s="16">
        <v>0</v>
      </c>
      <c r="D53" s="16">
        <v>4622</v>
      </c>
      <c r="E53" s="16">
        <v>1600</v>
      </c>
      <c r="F53" s="16">
        <v>0</v>
      </c>
      <c r="G53" s="16">
        <v>2476</v>
      </c>
      <c r="H53" s="16">
        <v>0</v>
      </c>
      <c r="I53" s="16">
        <v>1044</v>
      </c>
      <c r="J53" s="16">
        <v>1650</v>
      </c>
      <c r="K53" s="16">
        <v>77</v>
      </c>
      <c r="L53" s="16">
        <v>1181</v>
      </c>
      <c r="M53" s="50">
        <v>2598</v>
      </c>
      <c r="N53" s="18">
        <f t="shared" si="0"/>
        <v>16663</v>
      </c>
    </row>
    <row r="54" spans="1:14" ht="12" customHeight="1">
      <c r="A54" s="10" t="str">
        <f>'Pregnant Women Participating'!A54</f>
        <v>Isleta Pueblo, NM</v>
      </c>
      <c r="B54" s="18">
        <v>13000</v>
      </c>
      <c r="C54" s="16">
        <v>14233</v>
      </c>
      <c r="D54" s="16">
        <v>12397</v>
      </c>
      <c r="E54" s="16">
        <v>14769</v>
      </c>
      <c r="F54" s="16">
        <v>14538</v>
      </c>
      <c r="G54" s="16">
        <v>15029</v>
      </c>
      <c r="H54" s="16">
        <v>13432</v>
      </c>
      <c r="I54" s="16">
        <v>13496</v>
      </c>
      <c r="J54" s="16">
        <v>14290</v>
      </c>
      <c r="K54" s="16">
        <v>14565</v>
      </c>
      <c r="L54" s="16">
        <v>15338</v>
      </c>
      <c r="M54" s="50">
        <v>14997</v>
      </c>
      <c r="N54" s="18">
        <f t="shared" si="0"/>
        <v>170084</v>
      </c>
    </row>
    <row r="55" spans="1:14" ht="12" customHeight="1">
      <c r="A55" s="10" t="str">
        <f>'Pregnant Women Participating'!A55</f>
        <v>San Felipe Pueblo, NM</v>
      </c>
      <c r="B55" s="18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50"/>
      <c r="N55" s="18" t="str">
        <f t="shared" si="0"/>
        <v> </v>
      </c>
    </row>
    <row r="56" spans="1:14" ht="12" customHeight="1">
      <c r="A56" s="10" t="str">
        <f>'Pregnant Women Participating'!A56</f>
        <v>Santo Domingo Tribe, NM</v>
      </c>
      <c r="B56" s="18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50"/>
      <c r="N56" s="18" t="str">
        <f t="shared" si="0"/>
        <v> </v>
      </c>
    </row>
    <row r="57" spans="1:14" ht="12" customHeight="1">
      <c r="A57" s="10" t="str">
        <f>'Pregnant Women Participating'!A57</f>
        <v>Zuni Pueblo, NM</v>
      </c>
      <c r="B57" s="18">
        <v>0</v>
      </c>
      <c r="C57" s="16">
        <v>0</v>
      </c>
      <c r="D57" s="16">
        <v>2567</v>
      </c>
      <c r="E57" s="16">
        <v>1992</v>
      </c>
      <c r="F57" s="16">
        <v>2517</v>
      </c>
      <c r="G57" s="16">
        <v>1543</v>
      </c>
      <c r="H57" s="16">
        <v>1351</v>
      </c>
      <c r="I57" s="16">
        <v>1975</v>
      </c>
      <c r="J57" s="16">
        <v>2488</v>
      </c>
      <c r="K57" s="16">
        <v>1480</v>
      </c>
      <c r="L57" s="16">
        <v>2350</v>
      </c>
      <c r="M57" s="50">
        <v>6872</v>
      </c>
      <c r="N57" s="18">
        <f t="shared" si="0"/>
        <v>25135</v>
      </c>
    </row>
    <row r="58" spans="1:14" ht="12" customHeight="1">
      <c r="A58" s="10" t="str">
        <f>'Pregnant Women Participating'!A58</f>
        <v>Cherokee Nation, OK</v>
      </c>
      <c r="B58" s="18">
        <v>297468</v>
      </c>
      <c r="C58" s="16">
        <v>171294</v>
      </c>
      <c r="D58" s="16">
        <v>159657</v>
      </c>
      <c r="E58" s="16">
        <v>137297</v>
      </c>
      <c r="F58" s="16">
        <v>0</v>
      </c>
      <c r="G58" s="16">
        <v>336587</v>
      </c>
      <c r="H58" s="16">
        <v>0</v>
      </c>
      <c r="I58" s="16">
        <v>0</v>
      </c>
      <c r="J58" s="16">
        <v>315396</v>
      </c>
      <c r="K58" s="16">
        <v>137397</v>
      </c>
      <c r="L58" s="16">
        <v>322875</v>
      </c>
      <c r="M58" s="50">
        <v>149687</v>
      </c>
      <c r="N58" s="18">
        <f t="shared" si="0"/>
        <v>2027658</v>
      </c>
    </row>
    <row r="59" spans="1:14" ht="12" customHeight="1">
      <c r="A59" s="10" t="str">
        <f>'Pregnant Women Participating'!A59</f>
        <v>Chickasaw Nation, OK</v>
      </c>
      <c r="B59" s="18">
        <v>75791</v>
      </c>
      <c r="C59" s="16">
        <v>75378</v>
      </c>
      <c r="D59" s="16">
        <v>77116</v>
      </c>
      <c r="E59" s="16">
        <v>153648</v>
      </c>
      <c r="F59" s="16">
        <v>74636</v>
      </c>
      <c r="G59" s="16">
        <v>81248</v>
      </c>
      <c r="H59" s="16">
        <v>71642</v>
      </c>
      <c r="I59" s="16">
        <v>78255</v>
      </c>
      <c r="J59" s="16">
        <v>76717</v>
      </c>
      <c r="K59" s="16">
        <v>81975</v>
      </c>
      <c r="L59" s="16">
        <v>78317</v>
      </c>
      <c r="M59" s="50">
        <v>81328</v>
      </c>
      <c r="N59" s="18">
        <f t="shared" si="0"/>
        <v>1006051</v>
      </c>
    </row>
    <row r="60" spans="1:14" ht="12" customHeight="1">
      <c r="A60" s="10" t="str">
        <f>'Pregnant Women Participating'!A60</f>
        <v>Choctaw Nation, OK</v>
      </c>
      <c r="B60" s="18">
        <v>76904</v>
      </c>
      <c r="C60" s="16">
        <v>82245</v>
      </c>
      <c r="D60" s="16">
        <v>79228</v>
      </c>
      <c r="E60" s="16">
        <v>74953</v>
      </c>
      <c r="F60" s="16">
        <v>88034</v>
      </c>
      <c r="G60" s="16">
        <v>80710</v>
      </c>
      <c r="H60" s="16">
        <v>72481</v>
      </c>
      <c r="I60" s="16">
        <v>89364</v>
      </c>
      <c r="J60" s="16">
        <v>83923</v>
      </c>
      <c r="K60" s="16">
        <v>83069</v>
      </c>
      <c r="L60" s="16">
        <v>94426</v>
      </c>
      <c r="M60" s="50">
        <v>81792</v>
      </c>
      <c r="N60" s="18">
        <f t="shared" si="0"/>
        <v>987129</v>
      </c>
    </row>
    <row r="61" spans="1:14" ht="12" customHeight="1">
      <c r="A61" s="10" t="str">
        <f>'Pregnant Women Participating'!A61</f>
        <v>Citizen Potawatomi Nation, OK</v>
      </c>
      <c r="B61" s="18">
        <v>24643</v>
      </c>
      <c r="C61" s="16">
        <v>28458</v>
      </c>
      <c r="D61" s="16">
        <v>25731</v>
      </c>
      <c r="E61" s="16">
        <v>22229</v>
      </c>
      <c r="F61" s="16">
        <v>25719</v>
      </c>
      <c r="G61" s="16">
        <v>23241</v>
      </c>
      <c r="H61" s="16">
        <v>21998</v>
      </c>
      <c r="I61" s="16">
        <v>27055</v>
      </c>
      <c r="J61" s="16">
        <v>27001</v>
      </c>
      <c r="K61" s="16">
        <v>24362</v>
      </c>
      <c r="L61" s="16">
        <v>27139</v>
      </c>
      <c r="M61" s="50">
        <v>28500</v>
      </c>
      <c r="N61" s="18">
        <f t="shared" si="0"/>
        <v>306076</v>
      </c>
    </row>
    <row r="62" spans="1:14" ht="12" customHeight="1">
      <c r="A62" s="10" t="str">
        <f>'Pregnant Women Participating'!A62</f>
        <v>Inter-Tribal Council, OK</v>
      </c>
      <c r="B62" s="18">
        <v>5721</v>
      </c>
      <c r="C62" s="16">
        <v>6455</v>
      </c>
      <c r="D62" s="16">
        <v>5932</v>
      </c>
      <c r="E62" s="16">
        <v>5406</v>
      </c>
      <c r="F62" s="16">
        <v>6460</v>
      </c>
      <c r="G62" s="16">
        <v>5280</v>
      </c>
      <c r="H62" s="16">
        <v>4821</v>
      </c>
      <c r="I62" s="16">
        <v>6126</v>
      </c>
      <c r="J62" s="16">
        <v>4956</v>
      </c>
      <c r="K62" s="16">
        <v>4540</v>
      </c>
      <c r="L62" s="16">
        <v>5109</v>
      </c>
      <c r="M62" s="50">
        <v>5074</v>
      </c>
      <c r="N62" s="18">
        <f t="shared" si="0"/>
        <v>65880</v>
      </c>
    </row>
    <row r="63" spans="1:14" ht="12" customHeight="1">
      <c r="A63" s="10" t="str">
        <f>'Pregnant Women Participating'!A63</f>
        <v>Muscogee Creek Nation, OK</v>
      </c>
      <c r="B63" s="18">
        <v>50304</v>
      </c>
      <c r="C63" s="16">
        <v>0</v>
      </c>
      <c r="D63" s="16">
        <v>104870</v>
      </c>
      <c r="E63" s="16">
        <v>47512</v>
      </c>
      <c r="F63" s="16">
        <v>53840</v>
      </c>
      <c r="G63" s="16">
        <v>50966</v>
      </c>
      <c r="H63" s="16">
        <v>44881</v>
      </c>
      <c r="I63" s="16">
        <v>53611</v>
      </c>
      <c r="J63" s="16">
        <v>48341</v>
      </c>
      <c r="K63" s="16">
        <v>45390</v>
      </c>
      <c r="L63" s="16">
        <v>51303</v>
      </c>
      <c r="M63" s="50">
        <v>45721</v>
      </c>
      <c r="N63" s="18">
        <f t="shared" si="0"/>
        <v>596739</v>
      </c>
    </row>
    <row r="64" spans="1:14" ht="12" customHeight="1">
      <c r="A64" s="10" t="str">
        <f>'Pregnant Women Participating'!A64</f>
        <v>Osage Tribal Council, OK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50"/>
      <c r="N64" s="18" t="str">
        <f t="shared" si="0"/>
        <v> </v>
      </c>
    </row>
    <row r="65" spans="1:14" ht="12" customHeight="1">
      <c r="A65" s="10" t="str">
        <f>'Pregnant Women Participating'!A65</f>
        <v>Otoe-Missouria Tribe, OK</v>
      </c>
      <c r="B65" s="18">
        <v>10672</v>
      </c>
      <c r="C65" s="16">
        <v>11017</v>
      </c>
      <c r="D65" s="16">
        <v>0</v>
      </c>
      <c r="E65" s="16">
        <v>11087</v>
      </c>
      <c r="F65" s="16">
        <v>0</v>
      </c>
      <c r="G65" s="16">
        <v>37852</v>
      </c>
      <c r="H65" s="16">
        <v>9163</v>
      </c>
      <c r="I65" s="16">
        <v>1417</v>
      </c>
      <c r="J65" s="16">
        <v>9467</v>
      </c>
      <c r="K65" s="16">
        <v>9344</v>
      </c>
      <c r="L65" s="16">
        <v>10303</v>
      </c>
      <c r="M65" s="50">
        <v>9198</v>
      </c>
      <c r="N65" s="18">
        <f t="shared" si="0"/>
        <v>119520</v>
      </c>
    </row>
    <row r="66" spans="1:14" ht="12" customHeight="1">
      <c r="A66" s="10" t="str">
        <f>'Pregnant Women Participating'!A66</f>
        <v>Wichita, Caddo &amp; Delaware (WCD), OK</v>
      </c>
      <c r="B66" s="18">
        <v>79613</v>
      </c>
      <c r="C66" s="16">
        <v>85488</v>
      </c>
      <c r="D66" s="16">
        <v>86864</v>
      </c>
      <c r="E66" s="16">
        <v>78778</v>
      </c>
      <c r="F66" s="16">
        <v>86096</v>
      </c>
      <c r="G66" s="16">
        <v>83305</v>
      </c>
      <c r="H66" s="16">
        <v>76949</v>
      </c>
      <c r="I66" s="16">
        <v>92048</v>
      </c>
      <c r="J66" s="16">
        <v>81513</v>
      </c>
      <c r="K66" s="16">
        <v>86356</v>
      </c>
      <c r="L66" s="16">
        <v>92542</v>
      </c>
      <c r="M66" s="50">
        <v>81705</v>
      </c>
      <c r="N66" s="18">
        <f t="shared" si="0"/>
        <v>1011257</v>
      </c>
    </row>
    <row r="67" spans="1:14" s="23" customFormat="1" ht="24.75" customHeight="1">
      <c r="A67" s="19" t="str">
        <f>'Pregnant Women Participating'!A67</f>
        <v>Southwest Region</v>
      </c>
      <c r="B67" s="21">
        <v>16588450</v>
      </c>
      <c r="C67" s="20">
        <v>32163264</v>
      </c>
      <c r="D67" s="20">
        <v>24328667</v>
      </c>
      <c r="E67" s="20">
        <v>30032191</v>
      </c>
      <c r="F67" s="20">
        <v>23940842</v>
      </c>
      <c r="G67" s="20">
        <v>22786438</v>
      </c>
      <c r="H67" s="20">
        <v>33311902</v>
      </c>
      <c r="I67" s="20">
        <v>10316876</v>
      </c>
      <c r="J67" s="20">
        <v>37701501</v>
      </c>
      <c r="K67" s="20">
        <v>11277665</v>
      </c>
      <c r="L67" s="20">
        <v>42474762</v>
      </c>
      <c r="M67" s="49">
        <v>7980674</v>
      </c>
      <c r="N67" s="21">
        <f t="shared" si="0"/>
        <v>292903232</v>
      </c>
    </row>
    <row r="68" spans="1:14" ht="12" customHeight="1">
      <c r="A68" s="10" t="str">
        <f>'Pregnant Women Participating'!A68</f>
        <v>Colorado</v>
      </c>
      <c r="B68" s="18">
        <v>0</v>
      </c>
      <c r="C68" s="16">
        <v>1360785</v>
      </c>
      <c r="D68" s="16">
        <v>2757891</v>
      </c>
      <c r="E68" s="16">
        <v>1334219</v>
      </c>
      <c r="F68" s="16">
        <v>1380422</v>
      </c>
      <c r="G68" s="16">
        <v>0</v>
      </c>
      <c r="H68" s="16">
        <v>2624646</v>
      </c>
      <c r="I68" s="16">
        <v>1342168</v>
      </c>
      <c r="J68" s="16">
        <v>0</v>
      </c>
      <c r="K68" s="16">
        <v>1270531</v>
      </c>
      <c r="L68" s="16">
        <v>2714002</v>
      </c>
      <c r="M68" s="50">
        <v>1397293</v>
      </c>
      <c r="N68" s="18">
        <f t="shared" si="0"/>
        <v>16181957</v>
      </c>
    </row>
    <row r="69" spans="1:14" ht="12" customHeight="1">
      <c r="A69" s="10" t="str">
        <f>'Pregnant Women Participating'!A69</f>
        <v>Iowa</v>
      </c>
      <c r="B69" s="18">
        <v>2695694</v>
      </c>
      <c r="C69" s="16">
        <v>1380054</v>
      </c>
      <c r="D69" s="16">
        <v>1364018</v>
      </c>
      <c r="E69" s="16">
        <v>1285169</v>
      </c>
      <c r="F69" s="16">
        <v>1427689</v>
      </c>
      <c r="G69" s="16">
        <v>1285781</v>
      </c>
      <c r="H69" s="16">
        <v>1227467</v>
      </c>
      <c r="I69" s="16">
        <v>1372627</v>
      </c>
      <c r="J69" s="16">
        <v>1239567</v>
      </c>
      <c r="K69" s="16">
        <v>1268506</v>
      </c>
      <c r="L69" s="16">
        <v>1286884</v>
      </c>
      <c r="M69" s="50">
        <v>1285236</v>
      </c>
      <c r="N69" s="18">
        <f t="shared" si="0"/>
        <v>17118692</v>
      </c>
    </row>
    <row r="70" spans="1:14" ht="12" customHeight="1">
      <c r="A70" s="10" t="str">
        <f>'Pregnant Women Participating'!A70</f>
        <v>Kansas</v>
      </c>
      <c r="B70" s="18">
        <v>1158144</v>
      </c>
      <c r="C70" s="16">
        <v>1209540</v>
      </c>
      <c r="D70" s="16">
        <v>1176885</v>
      </c>
      <c r="E70" s="16">
        <v>1153794</v>
      </c>
      <c r="F70" s="16">
        <v>1327617</v>
      </c>
      <c r="G70" s="16">
        <v>1146875</v>
      </c>
      <c r="H70" s="16">
        <v>1088158</v>
      </c>
      <c r="I70" s="16">
        <v>1264900</v>
      </c>
      <c r="J70" s="16">
        <v>1095247</v>
      </c>
      <c r="K70" s="16">
        <v>1100110</v>
      </c>
      <c r="L70" s="16">
        <v>1207731</v>
      </c>
      <c r="M70" s="50">
        <v>1087798</v>
      </c>
      <c r="N70" s="18">
        <f t="shared" si="0"/>
        <v>14016799</v>
      </c>
    </row>
    <row r="71" spans="1:14" ht="12" customHeight="1">
      <c r="A71" s="10" t="str">
        <f>'Pregnant Women Participating'!A71</f>
        <v>Missouri</v>
      </c>
      <c r="B71" s="18">
        <v>5443303</v>
      </c>
      <c r="C71" s="16">
        <v>0</v>
      </c>
      <c r="D71" s="16">
        <v>5457196</v>
      </c>
      <c r="E71" s="16">
        <v>2672187</v>
      </c>
      <c r="F71" s="16">
        <v>2825095</v>
      </c>
      <c r="G71" s="16">
        <v>2901042</v>
      </c>
      <c r="H71" s="16">
        <v>2927471</v>
      </c>
      <c r="I71" s="16">
        <v>3016974</v>
      </c>
      <c r="J71" s="16">
        <v>2919711</v>
      </c>
      <c r="K71" s="16">
        <v>2942384</v>
      </c>
      <c r="L71" s="16">
        <v>3066205</v>
      </c>
      <c r="M71" s="50">
        <v>0</v>
      </c>
      <c r="N71" s="18">
        <f t="shared" si="0"/>
        <v>34171568</v>
      </c>
    </row>
    <row r="72" spans="1:14" ht="12" customHeight="1">
      <c r="A72" s="10" t="str">
        <f>'Pregnant Women Participating'!A72</f>
        <v>Montana</v>
      </c>
      <c r="B72" s="18">
        <v>316762</v>
      </c>
      <c r="C72" s="16">
        <v>310801</v>
      </c>
      <c r="D72" s="16">
        <v>17258</v>
      </c>
      <c r="E72" s="16">
        <v>597479</v>
      </c>
      <c r="F72" s="16">
        <v>312248</v>
      </c>
      <c r="G72" s="16">
        <v>307346</v>
      </c>
      <c r="H72" s="16">
        <v>319139</v>
      </c>
      <c r="I72" s="16">
        <v>298703</v>
      </c>
      <c r="J72" s="16">
        <v>622127</v>
      </c>
      <c r="K72" s="16">
        <v>0</v>
      </c>
      <c r="L72" s="16">
        <v>0</v>
      </c>
      <c r="M72" s="50">
        <v>563677</v>
      </c>
      <c r="N72" s="18">
        <f t="shared" si="0"/>
        <v>3665540</v>
      </c>
    </row>
    <row r="73" spans="1:14" ht="12" customHeight="1">
      <c r="A73" s="10" t="str">
        <f>'Pregnant Women Participating'!A73</f>
        <v>Nebraska</v>
      </c>
      <c r="B73" s="18">
        <v>649759</v>
      </c>
      <c r="C73" s="16">
        <v>682550</v>
      </c>
      <c r="D73" s="16">
        <v>1361246</v>
      </c>
      <c r="E73" s="16">
        <v>0</v>
      </c>
      <c r="F73" s="16">
        <v>712979</v>
      </c>
      <c r="G73" s="16">
        <v>679721</v>
      </c>
      <c r="H73" s="16">
        <v>747946</v>
      </c>
      <c r="I73" s="16">
        <v>0</v>
      </c>
      <c r="J73" s="16">
        <v>1518889</v>
      </c>
      <c r="K73" s="16">
        <v>797853</v>
      </c>
      <c r="L73" s="16">
        <v>807824</v>
      </c>
      <c r="M73" s="50">
        <v>790165</v>
      </c>
      <c r="N73" s="18">
        <f t="shared" si="0"/>
        <v>8748932</v>
      </c>
    </row>
    <row r="74" spans="1:14" ht="12" customHeight="1">
      <c r="A74" s="10" t="str">
        <f>'Pregnant Women Participating'!A74</f>
        <v>North Dakota</v>
      </c>
      <c r="B74" s="18">
        <v>216755</v>
      </c>
      <c r="C74" s="16">
        <v>215670</v>
      </c>
      <c r="D74" s="16">
        <v>220959</v>
      </c>
      <c r="E74" s="16">
        <v>0</v>
      </c>
      <c r="F74" s="16">
        <v>429341</v>
      </c>
      <c r="G74" s="16">
        <v>0</v>
      </c>
      <c r="H74" s="16">
        <v>222789</v>
      </c>
      <c r="I74" s="16">
        <v>432817</v>
      </c>
      <c r="J74" s="16">
        <v>0</v>
      </c>
      <c r="K74" s="16">
        <v>454842</v>
      </c>
      <c r="L74" s="16">
        <v>0</v>
      </c>
      <c r="M74" s="50">
        <v>484462</v>
      </c>
      <c r="N74" s="18">
        <f t="shared" si="0"/>
        <v>2677635</v>
      </c>
    </row>
    <row r="75" spans="1:14" ht="12" customHeight="1">
      <c r="A75" s="10" t="str">
        <f>'Pregnant Women Participating'!A75</f>
        <v>South Dakota</v>
      </c>
      <c r="B75" s="18">
        <v>300822</v>
      </c>
      <c r="C75" s="16">
        <v>323527</v>
      </c>
      <c r="D75" s="16">
        <v>293443</v>
      </c>
      <c r="E75" s="16">
        <v>286046</v>
      </c>
      <c r="F75" s="16">
        <v>324291</v>
      </c>
      <c r="G75" s="16">
        <v>336207</v>
      </c>
      <c r="H75" s="16">
        <v>321181</v>
      </c>
      <c r="I75" s="16">
        <v>365907</v>
      </c>
      <c r="J75" s="16">
        <v>332547</v>
      </c>
      <c r="K75" s="16">
        <v>357878</v>
      </c>
      <c r="L75" s="16">
        <v>0</v>
      </c>
      <c r="M75" s="50">
        <v>724234</v>
      </c>
      <c r="N75" s="18">
        <f t="shared" si="0"/>
        <v>3966083</v>
      </c>
    </row>
    <row r="76" spans="1:14" ht="12" customHeight="1">
      <c r="A76" s="10" t="str">
        <f>'Pregnant Women Participating'!A76</f>
        <v>Utah</v>
      </c>
      <c r="B76" s="18">
        <v>780907</v>
      </c>
      <c r="C76" s="16">
        <v>808512</v>
      </c>
      <c r="D76" s="16">
        <v>775971</v>
      </c>
      <c r="E76" s="16">
        <v>765257</v>
      </c>
      <c r="F76" s="16">
        <v>790931</v>
      </c>
      <c r="G76" s="16">
        <v>757110</v>
      </c>
      <c r="H76" s="16">
        <v>764625</v>
      </c>
      <c r="I76" s="16">
        <v>790321</v>
      </c>
      <c r="J76" s="16">
        <v>748256</v>
      </c>
      <c r="K76" s="16">
        <v>751028</v>
      </c>
      <c r="L76" s="16">
        <v>763317</v>
      </c>
      <c r="M76" s="50">
        <v>701171</v>
      </c>
      <c r="N76" s="18">
        <f t="shared" si="0"/>
        <v>9197406</v>
      </c>
    </row>
    <row r="77" spans="1:14" ht="12" customHeight="1">
      <c r="A77" s="10" t="str">
        <f>'Pregnant Women Participating'!A77</f>
        <v>Wyoming</v>
      </c>
      <c r="B77" s="18">
        <v>14153</v>
      </c>
      <c r="C77" s="16">
        <v>174141</v>
      </c>
      <c r="D77" s="16">
        <v>159479</v>
      </c>
      <c r="E77" s="16">
        <v>183916</v>
      </c>
      <c r="F77" s="16">
        <v>334273</v>
      </c>
      <c r="G77" s="16">
        <v>175591</v>
      </c>
      <c r="H77" s="16">
        <v>175231</v>
      </c>
      <c r="I77" s="16">
        <v>13060</v>
      </c>
      <c r="J77" s="16">
        <v>327893</v>
      </c>
      <c r="K77" s="16">
        <v>12345</v>
      </c>
      <c r="L77" s="16">
        <v>167342</v>
      </c>
      <c r="M77" s="50">
        <v>322141</v>
      </c>
      <c r="N77" s="18">
        <f t="shared" si="0"/>
        <v>2059565</v>
      </c>
    </row>
    <row r="78" spans="1:14" ht="12" customHeight="1">
      <c r="A78" s="10" t="str">
        <f>'Pregnant Women Participating'!A78</f>
        <v>Ute Mountain Ute Tribe, CO</v>
      </c>
      <c r="B78" s="18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50"/>
      <c r="N78" s="18" t="str">
        <f t="shared" si="0"/>
        <v> </v>
      </c>
    </row>
    <row r="79" spans="1:14" ht="12" customHeight="1">
      <c r="A79" s="10" t="str">
        <f>'Pregnant Women Participating'!A79</f>
        <v>Omaha Sioux, NE</v>
      </c>
      <c r="B79" s="18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50">
        <v>0</v>
      </c>
      <c r="N79" s="18" t="str">
        <f t="shared" si="0"/>
        <v> </v>
      </c>
    </row>
    <row r="80" spans="1:14" ht="12" customHeight="1">
      <c r="A80" s="10" t="str">
        <f>'Pregnant Women Participating'!A80</f>
        <v>Santee Sioux, NE</v>
      </c>
      <c r="B80" s="18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50">
        <v>0</v>
      </c>
      <c r="N80" s="18" t="str">
        <f t="shared" si="0"/>
        <v> </v>
      </c>
    </row>
    <row r="81" spans="1:14" ht="12" customHeight="1">
      <c r="A81" s="10" t="str">
        <f>'Pregnant Women Participating'!A81</f>
        <v>Winnebago Tribe, NE</v>
      </c>
      <c r="B81" s="18">
        <v>0</v>
      </c>
      <c r="C81" s="16"/>
      <c r="D81" s="16">
        <v>0</v>
      </c>
      <c r="E81" s="16"/>
      <c r="F81" s="16"/>
      <c r="G81" s="16"/>
      <c r="H81" s="16"/>
      <c r="I81" s="16"/>
      <c r="J81" s="16"/>
      <c r="K81" s="16"/>
      <c r="L81" s="16"/>
      <c r="M81" s="50"/>
      <c r="N81" s="18" t="str">
        <f t="shared" si="0"/>
        <v> </v>
      </c>
    </row>
    <row r="82" spans="1:14" ht="12" customHeight="1">
      <c r="A82" s="10" t="str">
        <f>'Pregnant Women Participating'!A82</f>
        <v>Standing Rock Sioux Tribe, ND</v>
      </c>
      <c r="B82" s="18">
        <v>4120</v>
      </c>
      <c r="C82" s="16">
        <v>5509</v>
      </c>
      <c r="D82" s="16">
        <v>6062</v>
      </c>
      <c r="E82" s="16">
        <v>6374</v>
      </c>
      <c r="F82" s="16">
        <v>3444</v>
      </c>
      <c r="G82" s="16">
        <v>3735</v>
      </c>
      <c r="H82" s="16">
        <v>4163</v>
      </c>
      <c r="I82" s="16">
        <v>5252</v>
      </c>
      <c r="J82" s="16">
        <v>4490</v>
      </c>
      <c r="K82" s="16">
        <v>6905</v>
      </c>
      <c r="L82" s="16">
        <v>4216</v>
      </c>
      <c r="M82" s="50">
        <v>3743</v>
      </c>
      <c r="N82" s="18">
        <f t="shared" si="0"/>
        <v>58013</v>
      </c>
    </row>
    <row r="83" spans="1:14" ht="12" customHeight="1">
      <c r="A83" s="10" t="str">
        <f>'Pregnant Women Participating'!A83</f>
        <v>Three Affiliated Tribes, ND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50"/>
      <c r="N83" s="18" t="str">
        <f t="shared" si="0"/>
        <v> </v>
      </c>
    </row>
    <row r="84" spans="1:14" ht="12" customHeight="1">
      <c r="A84" s="10" t="str">
        <f>'Pregnant Women Participating'!A84</f>
        <v>Cheyenne River Sioux, SD</v>
      </c>
      <c r="B84" s="18">
        <v>5588</v>
      </c>
      <c r="C84" s="16">
        <v>5219</v>
      </c>
      <c r="D84" s="16">
        <v>5508</v>
      </c>
      <c r="E84" s="16">
        <v>5620</v>
      </c>
      <c r="F84" s="16">
        <v>5332</v>
      </c>
      <c r="G84" s="16">
        <v>5384</v>
      </c>
      <c r="H84" s="16">
        <v>5347</v>
      </c>
      <c r="I84" s="16">
        <v>5174</v>
      </c>
      <c r="J84" s="16">
        <v>0</v>
      </c>
      <c r="K84" s="16">
        <v>0</v>
      </c>
      <c r="L84" s="16">
        <v>0</v>
      </c>
      <c r="M84" s="50">
        <v>0</v>
      </c>
      <c r="N84" s="18">
        <f t="shared" si="0"/>
        <v>43172</v>
      </c>
    </row>
    <row r="85" spans="1:14" ht="12" customHeight="1">
      <c r="A85" s="10" t="str">
        <f>'Pregnant Women Participating'!A85</f>
        <v>Rosebud Sioux, SD</v>
      </c>
      <c r="B85" s="18">
        <v>24799</v>
      </c>
      <c r="C85" s="16">
        <v>5331</v>
      </c>
      <c r="D85" s="16">
        <v>23531</v>
      </c>
      <c r="E85" s="16">
        <v>10165</v>
      </c>
      <c r="F85" s="16">
        <v>17674</v>
      </c>
      <c r="G85" s="16">
        <v>12705</v>
      </c>
      <c r="H85" s="16">
        <v>19434</v>
      </c>
      <c r="I85" s="16">
        <v>6760</v>
      </c>
      <c r="J85" s="16">
        <v>21227</v>
      </c>
      <c r="K85" s="16">
        <v>0</v>
      </c>
      <c r="L85" s="16">
        <v>16429</v>
      </c>
      <c r="M85" s="50">
        <v>5838</v>
      </c>
      <c r="N85" s="18">
        <f t="shared" si="0"/>
        <v>163893</v>
      </c>
    </row>
    <row r="86" spans="1:14" ht="12" customHeight="1">
      <c r="A86" s="10" t="str">
        <f>'Pregnant Women Participating'!A86</f>
        <v>Northern Arapahoe, WY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50"/>
      <c r="N86" s="18" t="str">
        <f t="shared" si="0"/>
        <v> </v>
      </c>
    </row>
    <row r="87" spans="1:14" ht="12" customHeight="1">
      <c r="A87" s="10" t="str">
        <f>'Pregnant Women Participating'!A87</f>
        <v>Shoshone Tribe, WY</v>
      </c>
      <c r="B87" s="18">
        <v>0</v>
      </c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50"/>
      <c r="N87" s="18" t="str">
        <f t="shared" si="0"/>
        <v> </v>
      </c>
    </row>
    <row r="88" spans="1:14" s="23" customFormat="1" ht="24.75" customHeight="1">
      <c r="A88" s="19" t="str">
        <f>'Pregnant Women Participating'!A88</f>
        <v>Mountain Plains</v>
      </c>
      <c r="B88" s="21">
        <v>11610806</v>
      </c>
      <c r="C88" s="20">
        <v>6481639</v>
      </c>
      <c r="D88" s="20">
        <v>13619447</v>
      </c>
      <c r="E88" s="20">
        <v>8300226</v>
      </c>
      <c r="F88" s="20">
        <v>9891336</v>
      </c>
      <c r="G88" s="20">
        <v>7611497</v>
      </c>
      <c r="H88" s="20">
        <v>10447597</v>
      </c>
      <c r="I88" s="20">
        <v>8914663</v>
      </c>
      <c r="J88" s="20">
        <v>8829954</v>
      </c>
      <c r="K88" s="20">
        <v>8962382</v>
      </c>
      <c r="L88" s="20">
        <v>10033950</v>
      </c>
      <c r="M88" s="49">
        <v>7365758</v>
      </c>
      <c r="N88" s="21">
        <f t="shared" si="0"/>
        <v>112069255</v>
      </c>
    </row>
    <row r="89" spans="1:14" ht="12" customHeight="1">
      <c r="A89" s="11" t="str">
        <f>'Pregnant Women Participating'!A89</f>
        <v>Alaska</v>
      </c>
      <c r="B89" s="18">
        <v>0</v>
      </c>
      <c r="C89" s="16">
        <v>423358</v>
      </c>
      <c r="D89" s="16">
        <v>37669</v>
      </c>
      <c r="E89" s="16">
        <v>406137</v>
      </c>
      <c r="F89" s="16">
        <v>473622</v>
      </c>
      <c r="G89" s="16">
        <v>218026</v>
      </c>
      <c r="H89" s="16">
        <v>36226</v>
      </c>
      <c r="I89" s="16">
        <v>223042</v>
      </c>
      <c r="J89" s="16">
        <v>187568</v>
      </c>
      <c r="K89" s="16">
        <v>212666</v>
      </c>
      <c r="L89" s="16">
        <v>227579</v>
      </c>
      <c r="M89" s="50">
        <v>455586</v>
      </c>
      <c r="N89" s="18">
        <f t="shared" si="0"/>
        <v>2901479</v>
      </c>
    </row>
    <row r="90" spans="1:14" ht="12" customHeight="1">
      <c r="A90" s="11" t="str">
        <f>'Pregnant Women Participating'!A90</f>
        <v>American Samoa</v>
      </c>
      <c r="B90" s="18">
        <v>76927</v>
      </c>
      <c r="C90" s="16">
        <v>81038</v>
      </c>
      <c r="D90" s="16">
        <v>0</v>
      </c>
      <c r="E90" s="16">
        <v>71486</v>
      </c>
      <c r="F90" s="16">
        <v>144636</v>
      </c>
      <c r="G90" s="16">
        <v>73508</v>
      </c>
      <c r="H90" s="16">
        <v>78238</v>
      </c>
      <c r="I90" s="16">
        <v>86385</v>
      </c>
      <c r="J90" s="16">
        <v>72699</v>
      </c>
      <c r="K90" s="16">
        <v>75316</v>
      </c>
      <c r="L90" s="16">
        <v>83750</v>
      </c>
      <c r="M90" s="50">
        <v>74319</v>
      </c>
      <c r="N90" s="18">
        <f t="shared" si="0"/>
        <v>918302</v>
      </c>
    </row>
    <row r="91" spans="1:14" ht="12" customHeight="1">
      <c r="A91" s="11" t="str">
        <f>'Pregnant Women Participating'!A91</f>
        <v>Arizona</v>
      </c>
      <c r="B91" s="18">
        <v>3105508</v>
      </c>
      <c r="C91" s="16">
        <v>3428319</v>
      </c>
      <c r="D91" s="16">
        <v>5977717</v>
      </c>
      <c r="E91" s="16">
        <v>216861</v>
      </c>
      <c r="F91" s="16">
        <v>3333242</v>
      </c>
      <c r="G91" s="16">
        <v>3023033</v>
      </c>
      <c r="H91" s="16">
        <v>3068562</v>
      </c>
      <c r="I91" s="16">
        <v>3397026</v>
      </c>
      <c r="J91" s="16">
        <v>6009663</v>
      </c>
      <c r="K91" s="16">
        <v>0</v>
      </c>
      <c r="L91" s="16">
        <v>3281225</v>
      </c>
      <c r="M91" s="50">
        <v>2908983</v>
      </c>
      <c r="N91" s="18">
        <f t="shared" si="0"/>
        <v>37750139</v>
      </c>
    </row>
    <row r="92" spans="1:14" ht="12" customHeight="1">
      <c r="A92" s="11" t="str">
        <f>'Pregnant Women Participating'!A92</f>
        <v>California</v>
      </c>
      <c r="B92" s="18">
        <v>17773444</v>
      </c>
      <c r="C92" s="16">
        <v>18431638</v>
      </c>
      <c r="D92" s="16">
        <v>18391780</v>
      </c>
      <c r="E92" s="16">
        <v>16888007</v>
      </c>
      <c r="F92" s="16">
        <v>19033005</v>
      </c>
      <c r="G92" s="16">
        <v>17560231</v>
      </c>
      <c r="H92" s="16">
        <v>16913407</v>
      </c>
      <c r="I92" s="16">
        <v>17899894</v>
      </c>
      <c r="J92" s="16">
        <v>17743739</v>
      </c>
      <c r="K92" s="16">
        <v>18421426</v>
      </c>
      <c r="L92" s="16">
        <v>19300927</v>
      </c>
      <c r="M92" s="50">
        <v>18168665</v>
      </c>
      <c r="N92" s="18">
        <f t="shared" si="0"/>
        <v>216526163</v>
      </c>
    </row>
    <row r="93" spans="1:14" ht="12" customHeight="1">
      <c r="A93" s="11" t="str">
        <f>'Pregnant Women Participating'!A93</f>
        <v>Guam</v>
      </c>
      <c r="B93" s="18">
        <v>132271</v>
      </c>
      <c r="C93" s="16">
        <v>141102</v>
      </c>
      <c r="D93" s="16">
        <v>142382</v>
      </c>
      <c r="E93" s="16">
        <v>132434</v>
      </c>
      <c r="F93" s="16">
        <v>152946</v>
      </c>
      <c r="G93" s="16">
        <v>139259</v>
      </c>
      <c r="H93" s="16">
        <v>141346</v>
      </c>
      <c r="I93" s="16">
        <v>155136</v>
      </c>
      <c r="J93" s="16">
        <v>138438</v>
      </c>
      <c r="K93" s="16">
        <v>141631</v>
      </c>
      <c r="L93" s="16">
        <v>148260</v>
      </c>
      <c r="M93" s="50">
        <v>139774</v>
      </c>
      <c r="N93" s="18">
        <f t="shared" si="0"/>
        <v>1704979</v>
      </c>
    </row>
    <row r="94" spans="1:14" ht="12" customHeight="1">
      <c r="A94" s="11" t="str">
        <f>'Pregnant Women Participating'!A94</f>
        <v>Hawaii</v>
      </c>
      <c r="B94" s="18">
        <v>456472</v>
      </c>
      <c r="C94" s="16">
        <v>497495</v>
      </c>
      <c r="D94" s="16">
        <v>450765</v>
      </c>
      <c r="E94" s="16">
        <v>952629</v>
      </c>
      <c r="F94" s="16">
        <v>37002</v>
      </c>
      <c r="G94" s="16">
        <v>890082</v>
      </c>
      <c r="H94" s="16">
        <v>508999</v>
      </c>
      <c r="I94" s="16">
        <v>0</v>
      </c>
      <c r="J94" s="16">
        <v>448245</v>
      </c>
      <c r="K94" s="16">
        <v>526436</v>
      </c>
      <c r="L94" s="16">
        <v>504367</v>
      </c>
      <c r="M94" s="50">
        <v>456446</v>
      </c>
      <c r="N94" s="18">
        <f t="shared" si="0"/>
        <v>5728938</v>
      </c>
    </row>
    <row r="95" spans="1:14" ht="12" customHeight="1">
      <c r="A95" s="11" t="str">
        <f>'Pregnant Women Participating'!A95</f>
        <v>Idaho</v>
      </c>
      <c r="B95" s="18">
        <v>585016</v>
      </c>
      <c r="C95" s="16">
        <v>592220</v>
      </c>
      <c r="D95" s="16">
        <v>587779</v>
      </c>
      <c r="E95" s="16">
        <v>566108</v>
      </c>
      <c r="F95" s="16">
        <v>628855</v>
      </c>
      <c r="G95" s="16">
        <v>1000752</v>
      </c>
      <c r="H95" s="16">
        <v>54017</v>
      </c>
      <c r="I95" s="16">
        <v>551490</v>
      </c>
      <c r="J95" s="16">
        <v>1027488</v>
      </c>
      <c r="K95" s="16">
        <v>51917</v>
      </c>
      <c r="L95" s="16">
        <v>545131</v>
      </c>
      <c r="M95" s="50">
        <v>1007471</v>
      </c>
      <c r="N95" s="18">
        <f t="shared" si="0"/>
        <v>7198244</v>
      </c>
    </row>
    <row r="96" spans="1:14" ht="12" customHeight="1">
      <c r="A96" s="11" t="str">
        <f>'Pregnant Women Participating'!A96</f>
        <v>Nevada</v>
      </c>
      <c r="B96" s="18">
        <v>1335353</v>
      </c>
      <c r="C96" s="16">
        <v>1286585</v>
      </c>
      <c r="D96" s="16">
        <v>1328759</v>
      </c>
      <c r="E96" s="16">
        <v>1248052</v>
      </c>
      <c r="F96" s="16">
        <v>1335885</v>
      </c>
      <c r="G96" s="16">
        <v>1311097</v>
      </c>
      <c r="H96" s="16">
        <v>1194099</v>
      </c>
      <c r="I96" s="16">
        <v>1337791</v>
      </c>
      <c r="J96" s="16">
        <v>1252493</v>
      </c>
      <c r="K96" s="16">
        <v>1279767</v>
      </c>
      <c r="L96" s="16">
        <v>1223974</v>
      </c>
      <c r="M96" s="50">
        <v>1276723</v>
      </c>
      <c r="N96" s="18">
        <f t="shared" si="0"/>
        <v>15410578</v>
      </c>
    </row>
    <row r="97" spans="1:14" ht="12" customHeight="1">
      <c r="A97" s="11" t="str">
        <f>'Pregnant Women Participating'!A97</f>
        <v>Oregon</v>
      </c>
      <c r="B97" s="18">
        <v>1165375</v>
      </c>
      <c r="C97" s="16">
        <v>1241454</v>
      </c>
      <c r="D97" s="16">
        <v>982266</v>
      </c>
      <c r="E97" s="16">
        <v>1142111</v>
      </c>
      <c r="F97" s="16">
        <v>1243072</v>
      </c>
      <c r="G97" s="16">
        <v>1013131</v>
      </c>
      <c r="H97" s="16">
        <v>1167696</v>
      </c>
      <c r="I97" s="16">
        <v>1222837</v>
      </c>
      <c r="J97" s="16">
        <v>1283014</v>
      </c>
      <c r="K97" s="16">
        <v>1184865</v>
      </c>
      <c r="L97" s="16">
        <v>1164151</v>
      </c>
      <c r="M97" s="50">
        <v>1073893</v>
      </c>
      <c r="N97" s="18">
        <f t="shared" si="0"/>
        <v>13883865</v>
      </c>
    </row>
    <row r="98" spans="1:14" ht="12" customHeight="1">
      <c r="A98" s="11" t="str">
        <f>'Pregnant Women Participating'!A98</f>
        <v>Washington</v>
      </c>
      <c r="B98" s="18">
        <v>1915412</v>
      </c>
      <c r="C98" s="16">
        <v>2009492</v>
      </c>
      <c r="D98" s="16">
        <v>1978441</v>
      </c>
      <c r="E98" s="16">
        <v>1751449</v>
      </c>
      <c r="F98" s="16">
        <v>2044524</v>
      </c>
      <c r="G98" s="16">
        <v>1893638</v>
      </c>
      <c r="H98" s="16">
        <v>1773035</v>
      </c>
      <c r="I98" s="16">
        <v>2039885</v>
      </c>
      <c r="J98" s="16">
        <v>1778437</v>
      </c>
      <c r="K98" s="16">
        <v>1810871</v>
      </c>
      <c r="L98" s="16">
        <v>1962179</v>
      </c>
      <c r="M98" s="50">
        <v>1773801</v>
      </c>
      <c r="N98" s="18">
        <f t="shared" si="0"/>
        <v>22731164</v>
      </c>
    </row>
    <row r="99" spans="1:14" ht="12" customHeight="1">
      <c r="A99" s="11" t="str">
        <f>'Pregnant Women Participating'!A99</f>
        <v>Northern Marianas</v>
      </c>
      <c r="B99" s="18">
        <v>33451</v>
      </c>
      <c r="C99" s="16">
        <v>51520</v>
      </c>
      <c r="D99" s="16">
        <v>40805</v>
      </c>
      <c r="E99" s="16">
        <v>46358</v>
      </c>
      <c r="F99" s="16">
        <v>87848</v>
      </c>
      <c r="G99" s="16">
        <v>44618</v>
      </c>
      <c r="H99" s="16">
        <v>0</v>
      </c>
      <c r="I99" s="16">
        <v>51939</v>
      </c>
      <c r="J99" s="16">
        <v>92834</v>
      </c>
      <c r="K99" s="16">
        <v>128</v>
      </c>
      <c r="L99" s="16">
        <v>45365</v>
      </c>
      <c r="M99" s="50">
        <v>41616</v>
      </c>
      <c r="N99" s="18">
        <f t="shared" si="0"/>
        <v>536482</v>
      </c>
    </row>
    <row r="100" spans="1:14" ht="12" customHeight="1">
      <c r="A100" s="11" t="str">
        <f>'Pregnant Women Participating'!A100</f>
        <v>Inter-Tribal Council, AZ</v>
      </c>
      <c r="B100" s="18">
        <v>170426</v>
      </c>
      <c r="C100" s="16">
        <v>348096</v>
      </c>
      <c r="D100" s="16">
        <v>156372</v>
      </c>
      <c r="E100" s="16">
        <v>203506</v>
      </c>
      <c r="F100" s="16">
        <v>179548</v>
      </c>
      <c r="G100" s="16">
        <v>160264</v>
      </c>
      <c r="H100" s="16">
        <v>188587</v>
      </c>
      <c r="I100" s="16">
        <v>174130</v>
      </c>
      <c r="J100" s="16">
        <v>169059</v>
      </c>
      <c r="K100" s="16">
        <v>8162</v>
      </c>
      <c r="L100" s="16">
        <v>198893</v>
      </c>
      <c r="M100" s="50">
        <v>168547</v>
      </c>
      <c r="N100" s="18">
        <f t="shared" si="0"/>
        <v>2125590</v>
      </c>
    </row>
    <row r="101" spans="1:14" ht="12" customHeight="1">
      <c r="A101" s="11" t="str">
        <f>'Pregnant Women Participating'!A101</f>
        <v>Navajo Nation, AZ</v>
      </c>
      <c r="B101" s="18"/>
      <c r="C101" s="16"/>
      <c r="D101" s="16">
        <v>80877</v>
      </c>
      <c r="E101" s="16">
        <v>127062</v>
      </c>
      <c r="F101" s="16">
        <v>136167</v>
      </c>
      <c r="G101" s="16">
        <v>240442</v>
      </c>
      <c r="H101" s="16">
        <v>2909</v>
      </c>
      <c r="I101" s="16">
        <v>132373</v>
      </c>
      <c r="J101" s="16">
        <v>113670</v>
      </c>
      <c r="K101" s="16">
        <v>118810</v>
      </c>
      <c r="L101" s="16">
        <v>118895</v>
      </c>
      <c r="M101" s="50">
        <v>240639</v>
      </c>
      <c r="N101" s="18">
        <f t="shared" si="0"/>
        <v>1311844</v>
      </c>
    </row>
    <row r="102" spans="1:14" ht="12" customHeight="1">
      <c r="A102" s="11" t="str">
        <f>'Pregnant Women Participating'!A102</f>
        <v>Inter-Tribal Council, NV</v>
      </c>
      <c r="B102" s="18">
        <v>1398</v>
      </c>
      <c r="C102" s="16">
        <v>25414</v>
      </c>
      <c r="D102" s="16">
        <v>48592</v>
      </c>
      <c r="E102" s="16">
        <v>26857</v>
      </c>
      <c r="F102" s="16">
        <v>1090</v>
      </c>
      <c r="G102" s="16">
        <v>52036</v>
      </c>
      <c r="H102" s="16">
        <v>1038</v>
      </c>
      <c r="I102" s="16">
        <v>0</v>
      </c>
      <c r="J102" s="16">
        <v>56006</v>
      </c>
      <c r="K102" s="16">
        <v>14844</v>
      </c>
      <c r="L102" s="16">
        <v>22483</v>
      </c>
      <c r="M102" s="50">
        <v>48473</v>
      </c>
      <c r="N102" s="18">
        <f t="shared" si="0"/>
        <v>298231</v>
      </c>
    </row>
    <row r="103" spans="1:14" s="23" customFormat="1" ht="24.75" customHeight="1">
      <c r="A103" s="19" t="str">
        <f>'Pregnant Women Participating'!A103</f>
        <v>Western Region</v>
      </c>
      <c r="B103" s="21">
        <v>26751053</v>
      </c>
      <c r="C103" s="20">
        <v>28557731</v>
      </c>
      <c r="D103" s="20">
        <v>30204204</v>
      </c>
      <c r="E103" s="20">
        <v>23779057</v>
      </c>
      <c r="F103" s="20">
        <v>28831442</v>
      </c>
      <c r="G103" s="20">
        <v>27620117</v>
      </c>
      <c r="H103" s="20">
        <v>25128159</v>
      </c>
      <c r="I103" s="20">
        <v>27271928</v>
      </c>
      <c r="J103" s="20">
        <v>30373353</v>
      </c>
      <c r="K103" s="20">
        <v>23846839</v>
      </c>
      <c r="L103" s="20">
        <v>28827179</v>
      </c>
      <c r="M103" s="49">
        <v>27834936</v>
      </c>
      <c r="N103" s="21">
        <f t="shared" si="0"/>
        <v>329025998</v>
      </c>
    </row>
    <row r="104" spans="1:14" s="37" customFormat="1" ht="16.5" customHeight="1" thickBot="1">
      <c r="A104" s="34" t="str">
        <f>'Pregnant Women Participating'!A104</f>
        <v>TOTAL</v>
      </c>
      <c r="B104" s="35">
        <v>131164674</v>
      </c>
      <c r="C104" s="36">
        <v>149313150</v>
      </c>
      <c r="D104" s="36">
        <v>157548408</v>
      </c>
      <c r="E104" s="36">
        <v>147024264</v>
      </c>
      <c r="F104" s="36">
        <v>146478542</v>
      </c>
      <c r="G104" s="36">
        <v>148401497</v>
      </c>
      <c r="H104" s="36">
        <v>138585886</v>
      </c>
      <c r="I104" s="36">
        <v>134185853</v>
      </c>
      <c r="J104" s="36">
        <v>162740292</v>
      </c>
      <c r="K104" s="36">
        <v>114288614</v>
      </c>
      <c r="L104" s="36">
        <v>165200189</v>
      </c>
      <c r="M104" s="52">
        <v>117448986</v>
      </c>
      <c r="N104" s="35">
        <f t="shared" si="0"/>
        <v>1712380355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0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2" width="19.7109375" style="3" customWidth="1"/>
    <col min="3" max="16384" width="9.140625" style="3" customWidth="1"/>
  </cols>
  <sheetData>
    <row r="1" spans="1:2" ht="12" customHeight="1">
      <c r="A1" s="14" t="s">
        <v>3</v>
      </c>
      <c r="B1" s="2"/>
    </row>
    <row r="2" spans="1:2" ht="12" customHeight="1">
      <c r="A2" s="14" t="str">
        <f>'Pregnant Women Participating'!A2</f>
        <v>FISCAL YEAR 2016</v>
      </c>
      <c r="B2" s="2"/>
    </row>
    <row r="3" spans="1:2" ht="12" customHeight="1">
      <c r="A3" s="1" t="str">
        <f>'Pregnant Women Participating'!A3</f>
        <v>Data as of December 07, 2018</v>
      </c>
      <c r="B3" s="4"/>
    </row>
    <row r="4" spans="1:2" ht="12" customHeight="1">
      <c r="A4" s="4"/>
      <c r="B4" s="27"/>
    </row>
    <row r="5" spans="1:2" s="5" customFormat="1" ht="24" customHeight="1">
      <c r="A5" s="9" t="s">
        <v>0</v>
      </c>
      <c r="B5" s="15" t="s">
        <v>141</v>
      </c>
    </row>
    <row r="6" spans="1:2" s="7" customFormat="1" ht="12" customHeight="1">
      <c r="A6" s="10" t="str">
        <f>'Pregnant Women Participating'!A6</f>
        <v>Connecticut</v>
      </c>
      <c r="B6" s="16">
        <v>15007206</v>
      </c>
    </row>
    <row r="7" spans="1:2" s="7" customFormat="1" ht="12" customHeight="1">
      <c r="A7" s="10" t="str">
        <f>'Pregnant Women Participating'!A7</f>
        <v>Maine</v>
      </c>
      <c r="B7" s="16">
        <v>5615211</v>
      </c>
    </row>
    <row r="8" spans="1:2" s="7" customFormat="1" ht="12" customHeight="1">
      <c r="A8" s="10" t="str">
        <f>'Pregnant Women Participating'!A8</f>
        <v>Massachusetts</v>
      </c>
      <c r="B8" s="16">
        <v>24881063</v>
      </c>
    </row>
    <row r="9" spans="1:2" s="7" customFormat="1" ht="12" customHeight="1">
      <c r="A9" s="10" t="str">
        <f>'Pregnant Women Participating'!A9</f>
        <v>New Hampshire</v>
      </c>
      <c r="B9" s="16">
        <v>4136703</v>
      </c>
    </row>
    <row r="10" spans="1:2" s="7" customFormat="1" ht="12" customHeight="1">
      <c r="A10" s="10" t="str">
        <f>'Pregnant Women Participating'!A10</f>
        <v>New York</v>
      </c>
      <c r="B10" s="16">
        <v>136651212</v>
      </c>
    </row>
    <row r="11" spans="1:2" s="7" customFormat="1" ht="12" customHeight="1">
      <c r="A11" s="10" t="str">
        <f>'Pregnant Women Participating'!A11</f>
        <v>Rhode Island</v>
      </c>
      <c r="B11" s="16">
        <v>6053808</v>
      </c>
    </row>
    <row r="12" spans="1:2" s="7" customFormat="1" ht="12" customHeight="1">
      <c r="A12" s="10" t="str">
        <f>'Pregnant Women Participating'!A12</f>
        <v>Vermont</v>
      </c>
      <c r="B12" s="16">
        <v>4319573</v>
      </c>
    </row>
    <row r="13" spans="1:2" s="7" customFormat="1" ht="12" customHeight="1">
      <c r="A13" s="10" t="str">
        <f>'Pregnant Women Participating'!A13</f>
        <v>Indian Township, ME</v>
      </c>
      <c r="B13" s="16">
        <v>66934</v>
      </c>
    </row>
    <row r="14" spans="1:2" s="7" customFormat="1" ht="12" customHeight="1">
      <c r="A14" s="10" t="str">
        <f>'Pregnant Women Participating'!A14</f>
        <v>Pleasant Point, ME</v>
      </c>
      <c r="B14" s="16">
        <v>42727</v>
      </c>
    </row>
    <row r="15" spans="1:2" s="7" customFormat="1" ht="12" customHeight="1">
      <c r="A15" s="10" t="str">
        <f>'Pregnant Women Participating'!A15</f>
        <v>Seneca Nation, NY</v>
      </c>
      <c r="B15" s="16">
        <v>58060</v>
      </c>
    </row>
    <row r="16" spans="1:2" s="22" customFormat="1" ht="24.75" customHeight="1">
      <c r="A16" s="19" t="str">
        <f>'Pregnant Women Participating'!A16</f>
        <v>Northeast Region</v>
      </c>
      <c r="B16" s="20">
        <v>196832497</v>
      </c>
    </row>
    <row r="17" spans="1:2" ht="12" customHeight="1">
      <c r="A17" s="10" t="str">
        <f>'Pregnant Women Participating'!A17</f>
        <v>Delaware</v>
      </c>
      <c r="B17" s="6">
        <v>5428293</v>
      </c>
    </row>
    <row r="18" spans="1:2" ht="12" customHeight="1">
      <c r="A18" s="10" t="str">
        <f>'Pregnant Women Participating'!A18</f>
        <v>District of Columbia</v>
      </c>
      <c r="B18" s="6">
        <v>6155216</v>
      </c>
    </row>
    <row r="19" spans="1:2" ht="12" customHeight="1">
      <c r="A19" s="10" t="str">
        <f>'Pregnant Women Participating'!A19</f>
        <v>Maryland</v>
      </c>
      <c r="B19" s="6">
        <v>29063773</v>
      </c>
    </row>
    <row r="20" spans="1:2" ht="12" customHeight="1">
      <c r="A20" s="10" t="str">
        <f>'Pregnant Women Participating'!A20</f>
        <v>New Jersey</v>
      </c>
      <c r="B20" s="6">
        <v>37058451</v>
      </c>
    </row>
    <row r="21" spans="1:2" ht="12" customHeight="1">
      <c r="A21" s="10" t="str">
        <f>'Pregnant Women Participating'!A21</f>
        <v>Pennsylvania</v>
      </c>
      <c r="B21" s="6">
        <v>57856034</v>
      </c>
    </row>
    <row r="22" spans="1:2" ht="12" customHeight="1">
      <c r="A22" s="10" t="str">
        <f>'Pregnant Women Participating'!A22</f>
        <v>Puerto Rico</v>
      </c>
      <c r="B22" s="6">
        <v>36325672</v>
      </c>
    </row>
    <row r="23" spans="1:2" ht="12" customHeight="1">
      <c r="A23" s="10" t="str">
        <f>'Pregnant Women Participating'!A23</f>
        <v>Virginia</v>
      </c>
      <c r="B23" s="6">
        <v>33835484</v>
      </c>
    </row>
    <row r="24" spans="1:2" ht="12" customHeight="1">
      <c r="A24" s="10" t="str">
        <f>'Pregnant Women Participating'!A24</f>
        <v>Virgin Islands</v>
      </c>
      <c r="B24" s="6">
        <v>2009613</v>
      </c>
    </row>
    <row r="25" spans="1:2" ht="12" customHeight="1">
      <c r="A25" s="10" t="str">
        <f>'Pregnant Women Participating'!A25</f>
        <v>West Virginia</v>
      </c>
      <c r="B25" s="6">
        <v>12386988</v>
      </c>
    </row>
    <row r="26" spans="1:2" s="23" customFormat="1" ht="24.75" customHeight="1">
      <c r="A26" s="19" t="str">
        <f>'Pregnant Women Participating'!A26</f>
        <v>Mid-Atlantic Region</v>
      </c>
      <c r="B26" s="20">
        <v>220119524</v>
      </c>
    </row>
    <row r="27" spans="1:2" ht="12" customHeight="1">
      <c r="A27" s="10" t="str">
        <f>'Pregnant Women Participating'!A27</f>
        <v>Alabama</v>
      </c>
      <c r="B27" s="6">
        <v>29801171</v>
      </c>
    </row>
    <row r="28" spans="1:2" ht="12" customHeight="1">
      <c r="A28" s="10" t="str">
        <f>'Pregnant Women Participating'!A28</f>
        <v>Florida</v>
      </c>
      <c r="B28" s="6">
        <v>98911153</v>
      </c>
    </row>
    <row r="29" spans="1:2" ht="12" customHeight="1">
      <c r="A29" s="10" t="str">
        <f>'Pregnant Women Participating'!A29</f>
        <v>Georgia</v>
      </c>
      <c r="B29" s="6">
        <v>69823569</v>
      </c>
    </row>
    <row r="30" spans="1:2" ht="12" customHeight="1">
      <c r="A30" s="10" t="str">
        <f>'Pregnant Women Participating'!A30</f>
        <v>Kentucky</v>
      </c>
      <c r="B30" s="6">
        <v>29541377</v>
      </c>
    </row>
    <row r="31" spans="1:2" ht="12" customHeight="1">
      <c r="A31" s="10" t="str">
        <f>'Pregnant Women Participating'!A31</f>
        <v>Mississippi</v>
      </c>
      <c r="B31" s="6">
        <v>18281462</v>
      </c>
    </row>
    <row r="32" spans="1:2" ht="12" customHeight="1">
      <c r="A32" s="10" t="str">
        <f>'Pregnant Women Participating'!A32</f>
        <v>North Carolina</v>
      </c>
      <c r="B32" s="6">
        <v>54301443</v>
      </c>
    </row>
    <row r="33" spans="1:2" ht="12" customHeight="1">
      <c r="A33" s="10" t="str">
        <f>'Pregnant Women Participating'!A33</f>
        <v>South Carolina</v>
      </c>
      <c r="B33" s="6">
        <v>26440565</v>
      </c>
    </row>
    <row r="34" spans="1:2" ht="12" customHeight="1">
      <c r="A34" s="10" t="str">
        <f>'Pregnant Women Participating'!A34</f>
        <v>Tennessee</v>
      </c>
      <c r="B34" s="6">
        <v>40110890</v>
      </c>
    </row>
    <row r="35" spans="1:2" ht="12" customHeight="1">
      <c r="A35" s="10" t="str">
        <f>'Pregnant Women Participating'!A35</f>
        <v>Choctaw Indians, MS</v>
      </c>
      <c r="B35" s="6">
        <v>406680</v>
      </c>
    </row>
    <row r="36" spans="1:2" ht="12" customHeight="1">
      <c r="A36" s="10" t="str">
        <f>'Pregnant Women Participating'!A36</f>
        <v>Eastern Cherokee, NC</v>
      </c>
      <c r="B36" s="6">
        <v>380113</v>
      </c>
    </row>
    <row r="37" spans="1:2" s="23" customFormat="1" ht="24.75" customHeight="1">
      <c r="A37" s="19" t="str">
        <f>'Pregnant Women Participating'!A37</f>
        <v>Southeast Region</v>
      </c>
      <c r="B37" s="20">
        <v>367998423</v>
      </c>
    </row>
    <row r="38" spans="1:2" ht="12" customHeight="1">
      <c r="A38" s="10" t="str">
        <f>'Pregnant Women Participating'!A38</f>
        <v>Illinois</v>
      </c>
      <c r="B38" s="6">
        <v>52771740</v>
      </c>
    </row>
    <row r="39" spans="1:2" ht="12" customHeight="1">
      <c r="A39" s="10" t="str">
        <f>'Pregnant Women Participating'!A39</f>
        <v>Indiana</v>
      </c>
      <c r="B39" s="6">
        <v>32793857</v>
      </c>
    </row>
    <row r="40" spans="1:2" ht="12" customHeight="1">
      <c r="A40" s="10" t="str">
        <f>'Pregnant Women Participating'!A40</f>
        <v>Michigan</v>
      </c>
      <c r="B40" s="6">
        <v>55850177</v>
      </c>
    </row>
    <row r="41" spans="1:2" ht="12" customHeight="1">
      <c r="A41" s="10" t="str">
        <f>'Pregnant Women Participating'!A41</f>
        <v>Minnesota</v>
      </c>
      <c r="B41" s="6">
        <v>31059813</v>
      </c>
    </row>
    <row r="42" spans="1:2" ht="12" customHeight="1">
      <c r="A42" s="10" t="str">
        <f>'Pregnant Women Participating'!A42</f>
        <v>Ohio</v>
      </c>
      <c r="B42" s="6">
        <v>54290012</v>
      </c>
    </row>
    <row r="43" spans="1:2" ht="12" customHeight="1">
      <c r="A43" s="10" t="str">
        <f>'Pregnant Women Participating'!A43</f>
        <v>Wisconsin</v>
      </c>
      <c r="B43" s="6">
        <v>28357686</v>
      </c>
    </row>
    <row r="44" spans="1:2" s="23" customFormat="1" ht="24.75" customHeight="1">
      <c r="A44" s="19" t="str">
        <f>'Pregnant Women Participating'!A44</f>
        <v>Midwest Region</v>
      </c>
      <c r="B44" s="20">
        <v>255123285</v>
      </c>
    </row>
    <row r="45" spans="1:2" ht="12" customHeight="1">
      <c r="A45" s="10" t="str">
        <f>'Pregnant Women Participating'!A45</f>
        <v>Arkansas</v>
      </c>
      <c r="B45" s="16">
        <v>19741735</v>
      </c>
    </row>
    <row r="46" spans="1:2" ht="12" customHeight="1">
      <c r="A46" s="10" t="str">
        <f>'Pregnant Women Participating'!A46</f>
        <v>Louisiana</v>
      </c>
      <c r="B46" s="16">
        <v>30511960</v>
      </c>
    </row>
    <row r="47" spans="1:2" ht="12" customHeight="1">
      <c r="A47" s="10" t="str">
        <f>'Pregnant Women Participating'!A47</f>
        <v>New Mexico</v>
      </c>
      <c r="B47" s="16">
        <v>14532079</v>
      </c>
    </row>
    <row r="48" spans="1:2" ht="12" customHeight="1">
      <c r="A48" s="10" t="str">
        <f>'Pregnant Women Participating'!A48</f>
        <v>Oklahoma</v>
      </c>
      <c r="B48" s="16">
        <v>21641723</v>
      </c>
    </row>
    <row r="49" spans="1:2" ht="12" customHeight="1">
      <c r="A49" s="10" t="str">
        <f>'Pregnant Women Participating'!A49</f>
        <v>Texas</v>
      </c>
      <c r="B49" s="16"/>
    </row>
    <row r="50" spans="1:2" ht="12" customHeight="1">
      <c r="A50" s="10" t="str">
        <f>'Pregnant Women Participating'!A50</f>
        <v>Texas</v>
      </c>
      <c r="B50" s="16">
        <v>192699289</v>
      </c>
    </row>
    <row r="51" spans="1:2" ht="12" customHeight="1">
      <c r="A51" s="10" t="str">
        <f>'Pregnant Women Participating'!A51</f>
        <v>Acoma, Canoncito &amp; Laguna, NM</v>
      </c>
      <c r="B51" s="16">
        <v>228943</v>
      </c>
    </row>
    <row r="52" spans="1:2" ht="12" customHeight="1">
      <c r="A52" s="10" t="str">
        <f>'Pregnant Women Participating'!A52</f>
        <v>Eight Northern Pueblos, NM</v>
      </c>
      <c r="B52" s="16">
        <v>201064</v>
      </c>
    </row>
    <row r="53" spans="1:2" ht="12" customHeight="1">
      <c r="A53" s="10" t="str">
        <f>'Pregnant Women Participating'!A53</f>
        <v>Five Sandoval Pueblos, NM</v>
      </c>
      <c r="B53" s="16">
        <v>230566</v>
      </c>
    </row>
    <row r="54" spans="1:2" ht="12" customHeight="1">
      <c r="A54" s="10" t="str">
        <f>'Pregnant Women Participating'!A54</f>
        <v>Isleta Pueblo, NM</v>
      </c>
      <c r="B54" s="16">
        <v>460438</v>
      </c>
    </row>
    <row r="55" spans="1:2" ht="12" customHeight="1">
      <c r="A55" s="10" t="str">
        <f>'Pregnant Women Participating'!A55</f>
        <v>San Felipe Pueblo, NM</v>
      </c>
      <c r="B55" s="16">
        <v>173857</v>
      </c>
    </row>
    <row r="56" spans="1:2" ht="12" customHeight="1">
      <c r="A56" s="10" t="str">
        <f>'Pregnant Women Participating'!A56</f>
        <v>Santo Domingo Tribe, NM</v>
      </c>
      <c r="B56" s="16">
        <v>242576</v>
      </c>
    </row>
    <row r="57" spans="1:2" ht="12" customHeight="1">
      <c r="A57" s="10" t="str">
        <f>'Pregnant Women Participating'!A57</f>
        <v>Zuni Pueblo, NM</v>
      </c>
      <c r="B57" s="16">
        <v>384970</v>
      </c>
    </row>
    <row r="58" spans="1:2" ht="12" customHeight="1">
      <c r="A58" s="10" t="str">
        <f>'Pregnant Women Participating'!A58</f>
        <v>Cherokee Nation, OK</v>
      </c>
      <c r="B58" s="16">
        <v>2526774</v>
      </c>
    </row>
    <row r="59" spans="1:2" ht="12" customHeight="1">
      <c r="A59" s="10" t="str">
        <f>'Pregnant Women Participating'!A59</f>
        <v>Chickasaw Nation, OK</v>
      </c>
      <c r="B59" s="16">
        <v>2754740</v>
      </c>
    </row>
    <row r="60" spans="1:2" ht="12" customHeight="1">
      <c r="A60" s="10" t="str">
        <f>'Pregnant Women Participating'!A60</f>
        <v>Choctaw Nation, OK</v>
      </c>
      <c r="B60" s="16">
        <v>1523321</v>
      </c>
    </row>
    <row r="61" spans="1:2" ht="12" customHeight="1">
      <c r="A61" s="10" t="str">
        <f>'Pregnant Women Participating'!A61</f>
        <v>Citizen Potawatomi Nation, OK</v>
      </c>
      <c r="B61" s="16">
        <v>3261451</v>
      </c>
    </row>
    <row r="62" spans="1:2" ht="12" customHeight="1">
      <c r="A62" s="10" t="str">
        <f>'Pregnant Women Participating'!A62</f>
        <v>Inter-Tribal Council, OK</v>
      </c>
      <c r="B62" s="16">
        <v>344003</v>
      </c>
    </row>
    <row r="63" spans="1:2" ht="12" customHeight="1">
      <c r="A63" s="10" t="str">
        <f>'Pregnant Women Participating'!A63</f>
        <v>Muscogee Creek Nation, OK</v>
      </c>
      <c r="B63" s="16">
        <v>860939</v>
      </c>
    </row>
    <row r="64" spans="1:2" ht="12" customHeight="1">
      <c r="A64" s="10" t="str">
        <f>'Pregnant Women Participating'!A64</f>
        <v>Osage Tribal Council, OK</v>
      </c>
      <c r="B64" s="16">
        <v>1167960</v>
      </c>
    </row>
    <row r="65" spans="1:2" ht="12" customHeight="1">
      <c r="A65" s="10" t="str">
        <f>'Pregnant Women Participating'!A65</f>
        <v>Otoe-Missouria Tribe, OK</v>
      </c>
      <c r="B65" s="16">
        <v>270189</v>
      </c>
    </row>
    <row r="66" spans="1:2" ht="12" customHeight="1">
      <c r="A66" s="10" t="str">
        <f>'Pregnant Women Participating'!A66</f>
        <v>Wichita, Caddo &amp; Delaware (WCD), OK</v>
      </c>
      <c r="B66" s="16">
        <v>2257864</v>
      </c>
    </row>
    <row r="67" spans="1:2" s="23" customFormat="1" ht="24.75" customHeight="1">
      <c r="A67" s="19" t="str">
        <f>'Pregnant Women Participating'!A67</f>
        <v>Southwest Region</v>
      </c>
      <c r="B67" s="20">
        <v>296016441</v>
      </c>
    </row>
    <row r="68" spans="1:2" ht="12" customHeight="1">
      <c r="A68" s="10" t="str">
        <f>'Pregnant Women Participating'!A68</f>
        <v>Colorado</v>
      </c>
      <c r="B68" s="18">
        <v>23695221</v>
      </c>
    </row>
    <row r="69" spans="1:2" ht="12" customHeight="1">
      <c r="A69" s="10" t="str">
        <f>'Pregnant Women Participating'!A69</f>
        <v>Iowa</v>
      </c>
      <c r="B69" s="18">
        <v>15529493</v>
      </c>
    </row>
    <row r="70" spans="1:2" ht="12" customHeight="1">
      <c r="A70" s="10" t="str">
        <f>'Pregnant Women Participating'!A70</f>
        <v>Kansas</v>
      </c>
      <c r="B70" s="18">
        <v>16305474</v>
      </c>
    </row>
    <row r="71" spans="1:2" ht="12" customHeight="1">
      <c r="A71" s="10" t="str">
        <f>'Pregnant Women Participating'!A71</f>
        <v>Missouri</v>
      </c>
      <c r="B71" s="18">
        <v>29390981</v>
      </c>
    </row>
    <row r="72" spans="1:2" ht="12" customHeight="1">
      <c r="A72" s="10" t="str">
        <f>'Pregnant Women Participating'!A72</f>
        <v>Montana</v>
      </c>
      <c r="B72" s="18">
        <v>5559063</v>
      </c>
    </row>
    <row r="73" spans="1:2" ht="12" customHeight="1">
      <c r="A73" s="10" t="str">
        <f>'Pregnant Women Participating'!A73</f>
        <v>Nebraska</v>
      </c>
      <c r="B73" s="18">
        <v>10124652</v>
      </c>
    </row>
    <row r="74" spans="1:2" ht="12" customHeight="1">
      <c r="A74" s="10" t="str">
        <f>'Pregnant Women Participating'!A74</f>
        <v>North Dakota</v>
      </c>
      <c r="B74" s="18">
        <v>3716267</v>
      </c>
    </row>
    <row r="75" spans="1:2" ht="12" customHeight="1">
      <c r="A75" s="10" t="str">
        <f>'Pregnant Women Participating'!A75</f>
        <v>South Dakota</v>
      </c>
      <c r="B75" s="18">
        <v>6761003</v>
      </c>
    </row>
    <row r="76" spans="1:2" ht="12" customHeight="1">
      <c r="A76" s="10" t="str">
        <f>'Pregnant Women Participating'!A76</f>
        <v>Utah</v>
      </c>
      <c r="B76" s="18">
        <v>15407547</v>
      </c>
    </row>
    <row r="77" spans="1:2" ht="12" customHeight="1">
      <c r="A77" s="10" t="str">
        <f>'Pregnant Women Participating'!A77</f>
        <v>Wyoming</v>
      </c>
      <c r="B77" s="18">
        <v>4089760</v>
      </c>
    </row>
    <row r="78" spans="1:2" ht="12" customHeight="1">
      <c r="A78" s="10" t="str">
        <f>'Pregnant Women Participating'!A78</f>
        <v>Ute Mountain Ute Tribe, CO</v>
      </c>
      <c r="B78" s="18">
        <v>195718</v>
      </c>
    </row>
    <row r="79" spans="1:2" ht="12" customHeight="1">
      <c r="A79" s="10" t="str">
        <f>'Pregnant Women Participating'!A79</f>
        <v>Omaha Sioux, NE</v>
      </c>
      <c r="B79" s="18">
        <v>217830</v>
      </c>
    </row>
    <row r="80" spans="1:2" ht="12" customHeight="1">
      <c r="A80" s="10" t="str">
        <f>'Pregnant Women Participating'!A80</f>
        <v>Santee Sioux, NE</v>
      </c>
      <c r="B80" s="18">
        <v>127296</v>
      </c>
    </row>
    <row r="81" spans="1:2" ht="12" customHeight="1">
      <c r="A81" s="10" t="str">
        <f>'Pregnant Women Participating'!A81</f>
        <v>Winnebago Tribe, NE</v>
      </c>
      <c r="B81" s="18">
        <v>243181</v>
      </c>
    </row>
    <row r="82" spans="1:2" ht="12" customHeight="1">
      <c r="A82" s="10" t="str">
        <f>'Pregnant Women Participating'!A82</f>
        <v>Standing Rock Sioux Tribe, ND</v>
      </c>
      <c r="B82" s="18">
        <v>920616</v>
      </c>
    </row>
    <row r="83" spans="1:2" ht="12" customHeight="1">
      <c r="A83" s="10" t="str">
        <f>'Pregnant Women Participating'!A83</f>
        <v>Three Affiliated Tribes, ND</v>
      </c>
      <c r="B83" s="18">
        <v>178372</v>
      </c>
    </row>
    <row r="84" spans="1:2" ht="12" customHeight="1">
      <c r="A84" s="10" t="str">
        <f>'Pregnant Women Participating'!A84</f>
        <v>Cheyenne River Sioux, SD</v>
      </c>
      <c r="B84" s="18">
        <v>351933</v>
      </c>
    </row>
    <row r="85" spans="1:2" ht="12" customHeight="1">
      <c r="A85" s="10" t="str">
        <f>'Pregnant Women Participating'!A85</f>
        <v>Rosebud Sioux, SD</v>
      </c>
      <c r="B85" s="18">
        <v>648815</v>
      </c>
    </row>
    <row r="86" spans="1:2" ht="12" customHeight="1">
      <c r="A86" s="10" t="str">
        <f>'Pregnant Women Participating'!A86</f>
        <v>Northern Arapahoe, WY</v>
      </c>
      <c r="B86" s="18">
        <v>371631</v>
      </c>
    </row>
    <row r="87" spans="1:2" ht="12" customHeight="1">
      <c r="A87" s="10" t="str">
        <f>'Pregnant Women Participating'!A87</f>
        <v>Shoshone Tribe, WY</v>
      </c>
      <c r="B87" s="18">
        <v>189115</v>
      </c>
    </row>
    <row r="88" spans="1:2" s="23" customFormat="1" ht="24.75" customHeight="1">
      <c r="A88" s="19" t="str">
        <f>'Pregnant Women Participating'!A88</f>
        <v>Mountain Plains</v>
      </c>
      <c r="B88" s="20">
        <v>134023968</v>
      </c>
    </row>
    <row r="89" spans="1:2" ht="12" customHeight="1">
      <c r="A89" s="11" t="str">
        <f>'Pregnant Women Participating'!A89</f>
        <v>Alaska</v>
      </c>
      <c r="B89" s="18">
        <v>8165689</v>
      </c>
    </row>
    <row r="90" spans="1:2" ht="12" customHeight="1">
      <c r="A90" s="11" t="str">
        <f>'Pregnant Women Participating'!A90</f>
        <v>American Samoa</v>
      </c>
      <c r="B90" s="18">
        <v>1661038</v>
      </c>
    </row>
    <row r="91" spans="1:2" ht="12" customHeight="1">
      <c r="A91" s="11" t="str">
        <f>'Pregnant Women Participating'!A91</f>
        <v>Arizona</v>
      </c>
      <c r="B91" s="18">
        <v>37674335</v>
      </c>
    </row>
    <row r="92" spans="1:2" ht="12" customHeight="1">
      <c r="A92" s="11" t="str">
        <f>'Pregnant Women Participating'!A92</f>
        <v>California</v>
      </c>
      <c r="B92" s="18">
        <v>306172872</v>
      </c>
    </row>
    <row r="93" spans="1:2" ht="12" customHeight="1">
      <c r="A93" s="11" t="str">
        <f>'Pregnant Women Participating'!A93</f>
        <v>Guam</v>
      </c>
      <c r="B93" s="18">
        <v>3194307</v>
      </c>
    </row>
    <row r="94" spans="1:2" ht="12" customHeight="1">
      <c r="A94" s="11" t="str">
        <f>'Pregnant Women Participating'!A94</f>
        <v>Hawaii</v>
      </c>
      <c r="B94" s="18">
        <v>11191384</v>
      </c>
    </row>
    <row r="95" spans="1:2" ht="12" customHeight="1">
      <c r="A95" s="11" t="str">
        <f>'Pregnant Women Participating'!A95</f>
        <v>Idaho</v>
      </c>
      <c r="B95" s="18">
        <v>9269229</v>
      </c>
    </row>
    <row r="96" spans="1:2" ht="12" customHeight="1">
      <c r="A96" s="11" t="str">
        <f>'Pregnant Women Participating'!A96</f>
        <v>Nevada</v>
      </c>
      <c r="B96" s="18">
        <v>16287682</v>
      </c>
    </row>
    <row r="97" spans="1:2" ht="12" customHeight="1">
      <c r="A97" s="11" t="str">
        <f>'Pregnant Women Participating'!A97</f>
        <v>Oregon</v>
      </c>
      <c r="B97" s="18">
        <v>25098247</v>
      </c>
    </row>
    <row r="98" spans="1:2" ht="12" customHeight="1">
      <c r="A98" s="11" t="str">
        <f>'Pregnant Women Participating'!A98</f>
        <v>Washington</v>
      </c>
      <c r="B98" s="18">
        <v>48551433</v>
      </c>
    </row>
    <row r="99" spans="1:2" ht="12" customHeight="1">
      <c r="A99" s="11" t="str">
        <f>'Pregnant Women Participating'!A99</f>
        <v>Northern Marianas</v>
      </c>
      <c r="B99" s="18">
        <v>1330265</v>
      </c>
    </row>
    <row r="100" spans="1:2" ht="12" customHeight="1">
      <c r="A100" s="11" t="str">
        <f>'Pregnant Women Participating'!A100</f>
        <v>Inter-Tribal Council, AZ</v>
      </c>
      <c r="B100" s="18">
        <v>3422236</v>
      </c>
    </row>
    <row r="101" spans="1:2" ht="12" customHeight="1">
      <c r="A101" s="11" t="str">
        <f>'Pregnant Women Participating'!A101</f>
        <v>Navajo Nation, AZ</v>
      </c>
      <c r="B101" s="18">
        <v>3362751</v>
      </c>
    </row>
    <row r="102" spans="1:2" ht="12" customHeight="1">
      <c r="A102" s="11" t="str">
        <f>'Pregnant Women Participating'!A102</f>
        <v>Inter-Tribal Council, NV</v>
      </c>
      <c r="B102" s="18">
        <v>583413</v>
      </c>
    </row>
    <row r="103" spans="1:2" s="23" customFormat="1" ht="24.75" customHeight="1">
      <c r="A103" s="19" t="str">
        <f>'Pregnant Women Participating'!A103</f>
        <v>Western Region</v>
      </c>
      <c r="B103" s="20">
        <v>475964881</v>
      </c>
    </row>
    <row r="104" spans="1:2" s="31" customFormat="1" ht="16.5" customHeight="1" thickBot="1">
      <c r="A104" s="28" t="str">
        <f>'Pregnant Women Participating'!A104</f>
        <v>TOTAL</v>
      </c>
      <c r="B104" s="29">
        <v>1946079019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4" ht="12" customHeight="1">
      <c r="A1" s="14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>
      <c r="A2" s="14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" customHeight="1">
      <c r="A3" s="1" t="s">
        <v>144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s="7" customFormat="1" ht="12" customHeight="1">
      <c r="A6" s="10" t="s">
        <v>43</v>
      </c>
      <c r="B6" s="18">
        <v>5166</v>
      </c>
      <c r="C6" s="16">
        <v>4895</v>
      </c>
      <c r="D6" s="16">
        <v>4882</v>
      </c>
      <c r="E6" s="16">
        <v>4926</v>
      </c>
      <c r="F6" s="16">
        <v>4801</v>
      </c>
      <c r="G6" s="16">
        <v>5181</v>
      </c>
      <c r="H6" s="16">
        <v>5125</v>
      </c>
      <c r="I6" s="16">
        <v>5586</v>
      </c>
      <c r="J6" s="16">
        <v>5766</v>
      </c>
      <c r="K6" s="16">
        <v>5646</v>
      </c>
      <c r="L6" s="16">
        <v>5715</v>
      </c>
      <c r="M6" s="16">
        <v>5708</v>
      </c>
      <c r="N6" s="18">
        <f aca="true" t="shared" si="0" ref="N6:N15">IF(SUM(B6:M6)&gt;0,AVERAGE(B6:M6)," ")</f>
        <v>5283.083333333333</v>
      </c>
    </row>
    <row r="7" spans="1:14" s="7" customFormat="1" ht="12" customHeight="1">
      <c r="A7" s="10" t="s">
        <v>44</v>
      </c>
      <c r="B7" s="18">
        <v>1815</v>
      </c>
      <c r="C7" s="16">
        <v>1767</v>
      </c>
      <c r="D7" s="16">
        <v>1757</v>
      </c>
      <c r="E7" s="16">
        <v>1814</v>
      </c>
      <c r="F7" s="16">
        <v>1808</v>
      </c>
      <c r="G7" s="16">
        <v>1867</v>
      </c>
      <c r="H7" s="16">
        <v>1857</v>
      </c>
      <c r="I7" s="16">
        <v>1806</v>
      </c>
      <c r="J7" s="16">
        <v>1767</v>
      </c>
      <c r="K7" s="16">
        <v>1745</v>
      </c>
      <c r="L7" s="16">
        <v>1800</v>
      </c>
      <c r="M7" s="16">
        <v>1723</v>
      </c>
      <c r="N7" s="18">
        <f t="shared" si="0"/>
        <v>1793.8333333333333</v>
      </c>
    </row>
    <row r="8" spans="1:14" s="7" customFormat="1" ht="12" customHeight="1">
      <c r="A8" s="10" t="s">
        <v>45</v>
      </c>
      <c r="B8" s="18">
        <v>10411</v>
      </c>
      <c r="C8" s="16">
        <v>10259</v>
      </c>
      <c r="D8" s="16">
        <v>10018</v>
      </c>
      <c r="E8" s="16">
        <v>10204</v>
      </c>
      <c r="F8" s="16">
        <v>10150</v>
      </c>
      <c r="G8" s="16">
        <v>10450</v>
      </c>
      <c r="H8" s="16">
        <v>10453</v>
      </c>
      <c r="I8" s="16">
        <v>10499</v>
      </c>
      <c r="J8" s="16">
        <v>10514</v>
      </c>
      <c r="K8" s="16">
        <v>10507</v>
      </c>
      <c r="L8" s="16">
        <v>10445</v>
      </c>
      <c r="M8" s="16">
        <v>10368</v>
      </c>
      <c r="N8" s="18">
        <f t="shared" si="0"/>
        <v>10356.5</v>
      </c>
    </row>
    <row r="9" spans="1:14" s="7" customFormat="1" ht="12" customHeight="1">
      <c r="A9" s="10" t="s">
        <v>46</v>
      </c>
      <c r="B9" s="18">
        <v>1280</v>
      </c>
      <c r="C9" s="16">
        <v>1214</v>
      </c>
      <c r="D9" s="16">
        <v>1238</v>
      </c>
      <c r="E9" s="16">
        <v>1296</v>
      </c>
      <c r="F9" s="16">
        <v>1298</v>
      </c>
      <c r="G9" s="16">
        <v>1294</v>
      </c>
      <c r="H9" s="16">
        <v>1223</v>
      </c>
      <c r="I9" s="16">
        <v>1265</v>
      </c>
      <c r="J9" s="16">
        <v>1232</v>
      </c>
      <c r="K9" s="16">
        <v>1218</v>
      </c>
      <c r="L9" s="16">
        <v>1200</v>
      </c>
      <c r="M9" s="16">
        <v>1185</v>
      </c>
      <c r="N9" s="18">
        <f t="shared" si="0"/>
        <v>1245.25</v>
      </c>
    </row>
    <row r="10" spans="1:14" s="7" customFormat="1" ht="12" customHeight="1">
      <c r="A10" s="10" t="s">
        <v>47</v>
      </c>
      <c r="B10" s="18">
        <v>41221</v>
      </c>
      <c r="C10" s="16">
        <v>39860</v>
      </c>
      <c r="D10" s="16">
        <v>39259</v>
      </c>
      <c r="E10" s="16">
        <v>38791</v>
      </c>
      <c r="F10" s="16">
        <v>39177</v>
      </c>
      <c r="G10" s="16">
        <v>40339</v>
      </c>
      <c r="H10" s="16">
        <v>40679</v>
      </c>
      <c r="I10" s="16">
        <v>40959</v>
      </c>
      <c r="J10" s="16">
        <v>41250</v>
      </c>
      <c r="K10" s="16">
        <v>40212</v>
      </c>
      <c r="L10" s="16">
        <v>40368</v>
      </c>
      <c r="M10" s="16">
        <v>39617</v>
      </c>
      <c r="N10" s="18">
        <f t="shared" si="0"/>
        <v>40144.333333333336</v>
      </c>
    </row>
    <row r="11" spans="1:14" s="7" customFormat="1" ht="12" customHeight="1">
      <c r="A11" s="10" t="s">
        <v>48</v>
      </c>
      <c r="B11" s="18">
        <v>1975</v>
      </c>
      <c r="C11" s="16">
        <v>1834</v>
      </c>
      <c r="D11" s="16">
        <v>1882</v>
      </c>
      <c r="E11" s="16">
        <v>1887</v>
      </c>
      <c r="F11" s="16">
        <v>1813</v>
      </c>
      <c r="G11" s="16">
        <v>1915</v>
      </c>
      <c r="H11" s="16">
        <v>1909</v>
      </c>
      <c r="I11" s="16">
        <v>1976</v>
      </c>
      <c r="J11" s="16">
        <v>2015</v>
      </c>
      <c r="K11" s="16">
        <v>1949</v>
      </c>
      <c r="L11" s="16">
        <v>1928</v>
      </c>
      <c r="M11" s="16">
        <v>1967</v>
      </c>
      <c r="N11" s="18">
        <f t="shared" si="0"/>
        <v>1920.8333333333333</v>
      </c>
    </row>
    <row r="12" spans="1:14" s="7" customFormat="1" ht="12" customHeight="1">
      <c r="A12" s="10" t="s">
        <v>49</v>
      </c>
      <c r="B12" s="18">
        <v>1001</v>
      </c>
      <c r="C12" s="16">
        <v>1043</v>
      </c>
      <c r="D12" s="16">
        <v>1046</v>
      </c>
      <c r="E12" s="16">
        <v>1006</v>
      </c>
      <c r="F12" s="16">
        <v>1030</v>
      </c>
      <c r="G12" s="16">
        <v>1043</v>
      </c>
      <c r="H12" s="16">
        <v>1038</v>
      </c>
      <c r="I12" s="16">
        <v>1016</v>
      </c>
      <c r="J12" s="16">
        <v>1037</v>
      </c>
      <c r="K12" s="16">
        <v>990</v>
      </c>
      <c r="L12" s="16">
        <v>951</v>
      </c>
      <c r="M12" s="16">
        <v>915</v>
      </c>
      <c r="N12" s="18">
        <f t="shared" si="0"/>
        <v>1009.6666666666666</v>
      </c>
    </row>
    <row r="13" spans="1:14" s="7" customFormat="1" ht="12" customHeight="1">
      <c r="A13" s="10" t="s">
        <v>50</v>
      </c>
      <c r="B13" s="18">
        <v>3</v>
      </c>
      <c r="C13" s="16">
        <v>2</v>
      </c>
      <c r="D13" s="16">
        <v>2</v>
      </c>
      <c r="E13" s="16">
        <v>2</v>
      </c>
      <c r="F13" s="16">
        <v>3</v>
      </c>
      <c r="G13" s="16">
        <v>3</v>
      </c>
      <c r="H13" s="16">
        <v>3</v>
      </c>
      <c r="I13" s="16">
        <v>4</v>
      </c>
      <c r="J13" s="16">
        <v>7</v>
      </c>
      <c r="K13" s="16">
        <v>7</v>
      </c>
      <c r="L13" s="16">
        <v>7</v>
      </c>
      <c r="M13" s="16">
        <v>6</v>
      </c>
      <c r="N13" s="18">
        <f t="shared" si="0"/>
        <v>4.083333333333333</v>
      </c>
    </row>
    <row r="14" spans="1:14" s="7" customFormat="1" ht="12" customHeight="1">
      <c r="A14" s="10" t="s">
        <v>51</v>
      </c>
      <c r="B14" s="18">
        <v>6</v>
      </c>
      <c r="C14" s="16">
        <v>5</v>
      </c>
      <c r="D14" s="16">
        <v>7</v>
      </c>
      <c r="E14" s="16">
        <v>5</v>
      </c>
      <c r="F14" s="16">
        <v>7</v>
      </c>
      <c r="G14" s="16">
        <v>7</v>
      </c>
      <c r="H14" s="16">
        <v>8</v>
      </c>
      <c r="I14" s="16">
        <v>8</v>
      </c>
      <c r="J14" s="16">
        <v>6</v>
      </c>
      <c r="K14" s="16">
        <v>6</v>
      </c>
      <c r="L14" s="16">
        <v>7</v>
      </c>
      <c r="M14" s="16">
        <v>6</v>
      </c>
      <c r="N14" s="18">
        <f t="shared" si="0"/>
        <v>6.5</v>
      </c>
    </row>
    <row r="15" spans="1:14" s="7" customFormat="1" ht="12" customHeight="1">
      <c r="A15" s="10" t="s">
        <v>52</v>
      </c>
      <c r="B15" s="18">
        <v>21</v>
      </c>
      <c r="C15" s="16">
        <v>24</v>
      </c>
      <c r="D15" s="16">
        <v>17</v>
      </c>
      <c r="E15" s="16">
        <v>20</v>
      </c>
      <c r="F15" s="16">
        <v>21</v>
      </c>
      <c r="G15" s="16">
        <v>24</v>
      </c>
      <c r="H15" s="16">
        <v>21</v>
      </c>
      <c r="I15" s="16">
        <v>21</v>
      </c>
      <c r="J15" s="16">
        <v>18</v>
      </c>
      <c r="K15" s="16">
        <v>20</v>
      </c>
      <c r="L15" s="16">
        <v>17</v>
      </c>
      <c r="M15" s="16">
        <v>19</v>
      </c>
      <c r="N15" s="18">
        <f t="shared" si="0"/>
        <v>20.25</v>
      </c>
    </row>
    <row r="16" spans="1:14" s="22" customFormat="1" ht="24.75" customHeight="1">
      <c r="A16" s="19" t="s">
        <v>53</v>
      </c>
      <c r="B16" s="21">
        <v>62899</v>
      </c>
      <c r="C16" s="20">
        <v>60903</v>
      </c>
      <c r="D16" s="20">
        <v>60108</v>
      </c>
      <c r="E16" s="20">
        <v>59951</v>
      </c>
      <c r="F16" s="20">
        <v>60108</v>
      </c>
      <c r="G16" s="20">
        <v>62123</v>
      </c>
      <c r="H16" s="20">
        <v>62316</v>
      </c>
      <c r="I16" s="20">
        <v>63140</v>
      </c>
      <c r="J16" s="20">
        <v>63612</v>
      </c>
      <c r="K16" s="20">
        <v>62300</v>
      </c>
      <c r="L16" s="20">
        <v>62438</v>
      </c>
      <c r="M16" s="20">
        <v>61514</v>
      </c>
      <c r="N16" s="21">
        <f aca="true" t="shared" si="1" ref="N16:N104">IF(SUM(B16:M16)&gt;0,AVERAGE(B16:M16)," ")</f>
        <v>61784.333333333336</v>
      </c>
    </row>
    <row r="17" spans="1:14" ht="12" customHeight="1">
      <c r="A17" s="10" t="s">
        <v>54</v>
      </c>
      <c r="B17" s="18">
        <v>2203</v>
      </c>
      <c r="C17" s="16">
        <v>1921</v>
      </c>
      <c r="D17" s="16">
        <v>1933</v>
      </c>
      <c r="E17" s="16">
        <v>1910</v>
      </c>
      <c r="F17" s="16">
        <v>1878</v>
      </c>
      <c r="G17" s="16">
        <v>1916</v>
      </c>
      <c r="H17" s="16">
        <v>1934</v>
      </c>
      <c r="I17" s="16">
        <v>1902</v>
      </c>
      <c r="J17" s="16">
        <v>1788</v>
      </c>
      <c r="K17" s="16">
        <v>1781</v>
      </c>
      <c r="L17" s="16">
        <v>1865</v>
      </c>
      <c r="M17" s="16">
        <v>1861</v>
      </c>
      <c r="N17" s="18">
        <f t="shared" si="1"/>
        <v>1907.6666666666667</v>
      </c>
    </row>
    <row r="18" spans="1:14" ht="12" customHeight="1">
      <c r="A18" s="10" t="s">
        <v>55</v>
      </c>
      <c r="B18" s="18">
        <v>1357</v>
      </c>
      <c r="C18" s="16">
        <v>1332</v>
      </c>
      <c r="D18" s="16">
        <v>1309</v>
      </c>
      <c r="E18" s="16">
        <v>1238</v>
      </c>
      <c r="F18" s="16">
        <v>1255</v>
      </c>
      <c r="G18" s="16">
        <v>1308</v>
      </c>
      <c r="H18" s="16">
        <v>1354</v>
      </c>
      <c r="I18" s="16">
        <v>1388</v>
      </c>
      <c r="J18" s="16">
        <v>1314</v>
      </c>
      <c r="K18" s="16">
        <v>1272</v>
      </c>
      <c r="L18" s="16">
        <v>1265</v>
      </c>
      <c r="M18" s="16">
        <v>1202</v>
      </c>
      <c r="N18" s="18">
        <f t="shared" si="1"/>
        <v>1299.5</v>
      </c>
    </row>
    <row r="19" spans="1:14" ht="12" customHeight="1">
      <c r="A19" s="10" t="s">
        <v>56</v>
      </c>
      <c r="B19" s="18">
        <v>14619</v>
      </c>
      <c r="C19" s="16">
        <v>14051</v>
      </c>
      <c r="D19" s="16">
        <v>14022</v>
      </c>
      <c r="E19" s="16">
        <v>13457</v>
      </c>
      <c r="F19" s="16">
        <v>13713</v>
      </c>
      <c r="G19" s="16">
        <v>14071</v>
      </c>
      <c r="H19" s="16">
        <v>14117</v>
      </c>
      <c r="I19" s="16">
        <v>14182</v>
      </c>
      <c r="J19" s="16">
        <v>14442</v>
      </c>
      <c r="K19" s="16">
        <v>14110</v>
      </c>
      <c r="L19" s="16">
        <v>14221</v>
      </c>
      <c r="M19" s="16">
        <v>13824</v>
      </c>
      <c r="N19" s="18">
        <f t="shared" si="1"/>
        <v>14069.083333333334</v>
      </c>
    </row>
    <row r="20" spans="1:14" ht="12" customHeight="1">
      <c r="A20" s="10" t="s">
        <v>57</v>
      </c>
      <c r="B20" s="18">
        <v>13938</v>
      </c>
      <c r="C20" s="16">
        <v>13496</v>
      </c>
      <c r="D20" s="16">
        <v>13222</v>
      </c>
      <c r="E20" s="16">
        <v>12948</v>
      </c>
      <c r="F20" s="16">
        <v>12992</v>
      </c>
      <c r="G20" s="16">
        <v>13539</v>
      </c>
      <c r="H20" s="16">
        <v>13665</v>
      </c>
      <c r="I20" s="16">
        <v>13840</v>
      </c>
      <c r="J20" s="16">
        <v>13821</v>
      </c>
      <c r="K20" s="16">
        <v>13698</v>
      </c>
      <c r="L20" s="16">
        <v>13919</v>
      </c>
      <c r="M20" s="16">
        <v>13545</v>
      </c>
      <c r="N20" s="18">
        <f t="shared" si="1"/>
        <v>13551.916666666666</v>
      </c>
    </row>
    <row r="21" spans="1:14" ht="12" customHeight="1">
      <c r="A21" s="10" t="s">
        <v>58</v>
      </c>
      <c r="B21" s="18">
        <v>24482</v>
      </c>
      <c r="C21" s="16">
        <v>23854</v>
      </c>
      <c r="D21" s="16">
        <v>23018</v>
      </c>
      <c r="E21" s="16">
        <v>22471</v>
      </c>
      <c r="F21" s="16">
        <v>22688</v>
      </c>
      <c r="G21" s="16">
        <v>23331</v>
      </c>
      <c r="H21" s="16">
        <v>23319</v>
      </c>
      <c r="I21" s="16">
        <v>23130</v>
      </c>
      <c r="J21" s="16">
        <v>23133</v>
      </c>
      <c r="K21" s="16">
        <v>22563</v>
      </c>
      <c r="L21" s="16">
        <v>22884</v>
      </c>
      <c r="M21" s="16">
        <v>22467</v>
      </c>
      <c r="N21" s="18">
        <f t="shared" si="1"/>
        <v>23111.666666666668</v>
      </c>
    </row>
    <row r="22" spans="1:14" ht="12" customHeight="1">
      <c r="A22" s="10" t="s">
        <v>59</v>
      </c>
      <c r="B22" s="18">
        <v>15133</v>
      </c>
      <c r="C22" s="16">
        <v>14428</v>
      </c>
      <c r="D22" s="16">
        <v>14149</v>
      </c>
      <c r="E22" s="16">
        <v>13670</v>
      </c>
      <c r="F22" s="16">
        <v>13994</v>
      </c>
      <c r="G22" s="16">
        <v>14079</v>
      </c>
      <c r="H22" s="16">
        <v>14190</v>
      </c>
      <c r="I22" s="16">
        <v>14073</v>
      </c>
      <c r="J22" s="16">
        <v>14090</v>
      </c>
      <c r="K22" s="16">
        <v>13861</v>
      </c>
      <c r="L22" s="16">
        <v>13607</v>
      </c>
      <c r="M22" s="16">
        <v>13153</v>
      </c>
      <c r="N22" s="18">
        <f t="shared" si="1"/>
        <v>14035.583333333334</v>
      </c>
    </row>
    <row r="23" spans="1:14" ht="12" customHeight="1">
      <c r="A23" s="10" t="s">
        <v>60</v>
      </c>
      <c r="B23" s="18">
        <v>14406</v>
      </c>
      <c r="C23" s="16">
        <v>13579</v>
      </c>
      <c r="D23" s="16">
        <v>13213</v>
      </c>
      <c r="E23" s="16">
        <v>12674</v>
      </c>
      <c r="F23" s="16">
        <v>12553</v>
      </c>
      <c r="G23" s="16">
        <v>13146</v>
      </c>
      <c r="H23" s="16">
        <v>13252</v>
      </c>
      <c r="I23" s="16">
        <v>13447</v>
      </c>
      <c r="J23" s="16">
        <v>13523</v>
      </c>
      <c r="K23" s="16">
        <v>13276</v>
      </c>
      <c r="L23" s="16">
        <v>13518</v>
      </c>
      <c r="M23" s="16">
        <v>13122</v>
      </c>
      <c r="N23" s="18">
        <f t="shared" si="1"/>
        <v>13309.083333333334</v>
      </c>
    </row>
    <row r="24" spans="1:14" ht="12" customHeight="1">
      <c r="A24" s="10" t="s">
        <v>61</v>
      </c>
      <c r="B24" s="18">
        <v>419</v>
      </c>
      <c r="C24" s="16">
        <v>389</v>
      </c>
      <c r="D24" s="16">
        <v>369</v>
      </c>
      <c r="E24" s="16">
        <v>362</v>
      </c>
      <c r="F24" s="16">
        <v>316</v>
      </c>
      <c r="G24" s="16">
        <v>297</v>
      </c>
      <c r="H24" s="16">
        <v>300</v>
      </c>
      <c r="I24" s="16">
        <v>320</v>
      </c>
      <c r="J24" s="16">
        <v>325</v>
      </c>
      <c r="K24" s="16">
        <v>331</v>
      </c>
      <c r="L24" s="16">
        <v>349</v>
      </c>
      <c r="M24" s="16">
        <v>373</v>
      </c>
      <c r="N24" s="18">
        <f t="shared" si="1"/>
        <v>345.8333333333333</v>
      </c>
    </row>
    <row r="25" spans="1:14" ht="12" customHeight="1">
      <c r="A25" s="10" t="s">
        <v>62</v>
      </c>
      <c r="B25" s="18">
        <v>4253</v>
      </c>
      <c r="C25" s="16">
        <v>4098</v>
      </c>
      <c r="D25" s="16">
        <v>4031</v>
      </c>
      <c r="E25" s="16">
        <v>4027</v>
      </c>
      <c r="F25" s="16">
        <v>3995</v>
      </c>
      <c r="G25" s="16">
        <v>4150</v>
      </c>
      <c r="H25" s="16">
        <v>4061</v>
      </c>
      <c r="I25" s="16">
        <v>4120</v>
      </c>
      <c r="J25" s="16">
        <v>4090</v>
      </c>
      <c r="K25" s="16">
        <v>4096</v>
      </c>
      <c r="L25" s="16">
        <v>4263</v>
      </c>
      <c r="M25" s="16">
        <v>4165</v>
      </c>
      <c r="N25" s="18">
        <f t="shared" si="1"/>
        <v>4112.416666666667</v>
      </c>
    </row>
    <row r="26" spans="1:14" s="23" customFormat="1" ht="24.75" customHeight="1">
      <c r="A26" s="19" t="s">
        <v>63</v>
      </c>
      <c r="B26" s="21">
        <v>90810</v>
      </c>
      <c r="C26" s="20">
        <v>87148</v>
      </c>
      <c r="D26" s="20">
        <v>85266</v>
      </c>
      <c r="E26" s="20">
        <v>82757</v>
      </c>
      <c r="F26" s="20">
        <v>83384</v>
      </c>
      <c r="G26" s="20">
        <v>85837</v>
      </c>
      <c r="H26" s="20">
        <v>86192</v>
      </c>
      <c r="I26" s="20">
        <v>86402</v>
      </c>
      <c r="J26" s="20">
        <v>86526</v>
      </c>
      <c r="K26" s="20">
        <v>84988</v>
      </c>
      <c r="L26" s="20">
        <v>85891</v>
      </c>
      <c r="M26" s="20">
        <v>83712</v>
      </c>
      <c r="N26" s="21">
        <f t="shared" si="1"/>
        <v>85742.75</v>
      </c>
    </row>
    <row r="27" spans="1:14" ht="12" customHeight="1">
      <c r="A27" s="10" t="s">
        <v>64</v>
      </c>
      <c r="B27" s="18">
        <v>15955</v>
      </c>
      <c r="C27" s="16">
        <v>15092</v>
      </c>
      <c r="D27" s="16">
        <v>14773</v>
      </c>
      <c r="E27" s="16">
        <v>14730</v>
      </c>
      <c r="F27" s="16">
        <v>14709</v>
      </c>
      <c r="G27" s="16">
        <v>15135</v>
      </c>
      <c r="H27" s="16">
        <v>15130</v>
      </c>
      <c r="I27" s="16">
        <v>15498</v>
      </c>
      <c r="J27" s="16">
        <v>15791</v>
      </c>
      <c r="K27" s="16">
        <v>15686</v>
      </c>
      <c r="L27" s="16">
        <v>15999</v>
      </c>
      <c r="M27" s="16">
        <v>15754</v>
      </c>
      <c r="N27" s="18">
        <f t="shared" si="1"/>
        <v>15354.333333333334</v>
      </c>
    </row>
    <row r="28" spans="1:14" ht="12" customHeight="1">
      <c r="A28" s="10" t="s">
        <v>65</v>
      </c>
      <c r="B28" s="18">
        <v>49240</v>
      </c>
      <c r="C28" s="16">
        <v>46618</v>
      </c>
      <c r="D28" s="16">
        <v>44478</v>
      </c>
      <c r="E28" s="16">
        <v>44027</v>
      </c>
      <c r="F28" s="16">
        <v>44340</v>
      </c>
      <c r="G28" s="16">
        <v>45626</v>
      </c>
      <c r="H28" s="16">
        <v>46177</v>
      </c>
      <c r="I28" s="16">
        <v>46932</v>
      </c>
      <c r="J28" s="16">
        <v>48228</v>
      </c>
      <c r="K28" s="16">
        <v>48292</v>
      </c>
      <c r="L28" s="16">
        <v>48761</v>
      </c>
      <c r="M28" s="16">
        <v>47496</v>
      </c>
      <c r="N28" s="18">
        <f t="shared" si="1"/>
        <v>46684.583333333336</v>
      </c>
    </row>
    <row r="29" spans="1:14" ht="12" customHeight="1">
      <c r="A29" s="10" t="s">
        <v>66</v>
      </c>
      <c r="B29" s="18">
        <v>17988</v>
      </c>
      <c r="C29" s="16">
        <v>17156</v>
      </c>
      <c r="D29" s="16">
        <v>16895</v>
      </c>
      <c r="E29" s="16">
        <v>16954</v>
      </c>
      <c r="F29" s="16">
        <v>17546</v>
      </c>
      <c r="G29" s="16">
        <v>18327</v>
      </c>
      <c r="H29" s="16">
        <v>18056</v>
      </c>
      <c r="I29" s="16">
        <v>18183</v>
      </c>
      <c r="J29" s="16">
        <v>18317</v>
      </c>
      <c r="K29" s="16">
        <v>17980</v>
      </c>
      <c r="L29" s="16">
        <v>17961</v>
      </c>
      <c r="M29" s="16">
        <v>17413</v>
      </c>
      <c r="N29" s="18">
        <f t="shared" si="1"/>
        <v>17731.333333333332</v>
      </c>
    </row>
    <row r="30" spans="1:14" ht="12" customHeight="1">
      <c r="A30" s="10" t="s">
        <v>67</v>
      </c>
      <c r="B30" s="18">
        <v>12402</v>
      </c>
      <c r="C30" s="16">
        <v>11811</v>
      </c>
      <c r="D30" s="16">
        <v>11492</v>
      </c>
      <c r="E30" s="16">
        <v>11346</v>
      </c>
      <c r="F30" s="16">
        <v>11506</v>
      </c>
      <c r="G30" s="16">
        <v>11988</v>
      </c>
      <c r="H30" s="16">
        <v>11880</v>
      </c>
      <c r="I30" s="16">
        <v>11971</v>
      </c>
      <c r="J30" s="16">
        <v>11980</v>
      </c>
      <c r="K30" s="16">
        <v>11807</v>
      </c>
      <c r="L30" s="16">
        <v>12129</v>
      </c>
      <c r="M30" s="16">
        <v>11906</v>
      </c>
      <c r="N30" s="18">
        <f t="shared" si="1"/>
        <v>11851.5</v>
      </c>
    </row>
    <row r="31" spans="1:14" ht="12" customHeight="1">
      <c r="A31" s="10" t="s">
        <v>68</v>
      </c>
      <c r="B31" s="18">
        <v>8916</v>
      </c>
      <c r="C31" s="16">
        <v>8435</v>
      </c>
      <c r="D31" s="16">
        <v>7918</v>
      </c>
      <c r="E31" s="16">
        <v>7877</v>
      </c>
      <c r="F31" s="16">
        <v>7995</v>
      </c>
      <c r="G31" s="16">
        <v>8366</v>
      </c>
      <c r="H31" s="16">
        <v>8357</v>
      </c>
      <c r="I31" s="16">
        <v>8616</v>
      </c>
      <c r="J31" s="16">
        <v>9088</v>
      </c>
      <c r="K31" s="16">
        <v>8893</v>
      </c>
      <c r="L31" s="16">
        <v>8984</v>
      </c>
      <c r="M31" s="16">
        <v>8697</v>
      </c>
      <c r="N31" s="18">
        <f t="shared" si="1"/>
        <v>8511.833333333334</v>
      </c>
    </row>
    <row r="32" spans="1:14" ht="12" customHeight="1">
      <c r="A32" s="10" t="s">
        <v>69</v>
      </c>
      <c r="B32" s="18">
        <v>23767</v>
      </c>
      <c r="C32" s="16">
        <v>22618</v>
      </c>
      <c r="D32" s="16">
        <v>22048</v>
      </c>
      <c r="E32" s="16">
        <v>21873</v>
      </c>
      <c r="F32" s="16">
        <v>22294</v>
      </c>
      <c r="G32" s="16">
        <v>22962</v>
      </c>
      <c r="H32" s="16">
        <v>23102</v>
      </c>
      <c r="I32" s="16">
        <v>23645</v>
      </c>
      <c r="J32" s="16">
        <v>24013</v>
      </c>
      <c r="K32" s="16">
        <v>23847</v>
      </c>
      <c r="L32" s="16">
        <v>23836</v>
      </c>
      <c r="M32" s="16">
        <v>23026</v>
      </c>
      <c r="N32" s="18">
        <f t="shared" si="1"/>
        <v>23085.916666666668</v>
      </c>
    </row>
    <row r="33" spans="1:14" ht="12" customHeight="1">
      <c r="A33" s="10" t="s">
        <v>70</v>
      </c>
      <c r="B33" s="18">
        <v>12371</v>
      </c>
      <c r="C33" s="16">
        <v>11827</v>
      </c>
      <c r="D33" s="16">
        <v>11396</v>
      </c>
      <c r="E33" s="16">
        <v>11268</v>
      </c>
      <c r="F33" s="16">
        <v>11174</v>
      </c>
      <c r="G33" s="16">
        <v>11455</v>
      </c>
      <c r="H33" s="16">
        <v>11460</v>
      </c>
      <c r="I33" s="16">
        <v>11509</v>
      </c>
      <c r="J33" s="16">
        <v>11863</v>
      </c>
      <c r="K33" s="16">
        <v>11944</v>
      </c>
      <c r="L33" s="16">
        <v>12270</v>
      </c>
      <c r="M33" s="16">
        <v>11774</v>
      </c>
      <c r="N33" s="18">
        <f t="shared" si="1"/>
        <v>11692.583333333334</v>
      </c>
    </row>
    <row r="34" spans="1:14" ht="12" customHeight="1">
      <c r="A34" s="10" t="s">
        <v>71</v>
      </c>
      <c r="B34" s="18">
        <v>17441</v>
      </c>
      <c r="C34" s="16">
        <v>16659</v>
      </c>
      <c r="D34" s="16">
        <v>16147</v>
      </c>
      <c r="E34" s="16">
        <v>15847</v>
      </c>
      <c r="F34" s="16">
        <v>15993</v>
      </c>
      <c r="G34" s="16">
        <v>16524</v>
      </c>
      <c r="H34" s="16">
        <v>16674</v>
      </c>
      <c r="I34" s="16">
        <v>16999</v>
      </c>
      <c r="J34" s="16">
        <v>17273</v>
      </c>
      <c r="K34" s="16">
        <v>17040</v>
      </c>
      <c r="L34" s="16">
        <v>17497</v>
      </c>
      <c r="M34" s="16">
        <v>17119</v>
      </c>
      <c r="N34" s="18">
        <f t="shared" si="1"/>
        <v>16767.75</v>
      </c>
    </row>
    <row r="35" spans="1:14" ht="12" customHeight="1">
      <c r="A35" s="10" t="s">
        <v>72</v>
      </c>
      <c r="B35" s="18">
        <v>92</v>
      </c>
      <c r="C35" s="16">
        <v>88</v>
      </c>
      <c r="D35" s="16">
        <v>83</v>
      </c>
      <c r="E35" s="16">
        <v>90</v>
      </c>
      <c r="F35" s="16">
        <v>93</v>
      </c>
      <c r="G35" s="16">
        <v>95</v>
      </c>
      <c r="H35" s="16">
        <v>83</v>
      </c>
      <c r="I35" s="16">
        <v>98</v>
      </c>
      <c r="J35" s="16">
        <v>89</v>
      </c>
      <c r="K35" s="16">
        <v>92</v>
      </c>
      <c r="L35" s="16">
        <v>98</v>
      </c>
      <c r="M35" s="16">
        <v>95</v>
      </c>
      <c r="N35" s="18">
        <f t="shared" si="1"/>
        <v>91.33333333333333</v>
      </c>
    </row>
    <row r="36" spans="1:14" ht="12" customHeight="1">
      <c r="A36" s="10" t="s">
        <v>73</v>
      </c>
      <c r="B36" s="18">
        <v>55</v>
      </c>
      <c r="C36" s="16">
        <v>45</v>
      </c>
      <c r="D36" s="16">
        <v>34</v>
      </c>
      <c r="E36" s="16">
        <v>33</v>
      </c>
      <c r="F36" s="16">
        <v>44</v>
      </c>
      <c r="G36" s="16">
        <v>47</v>
      </c>
      <c r="H36" s="16">
        <v>58</v>
      </c>
      <c r="I36" s="16">
        <v>51</v>
      </c>
      <c r="J36" s="16">
        <v>45</v>
      </c>
      <c r="K36" s="16">
        <v>54</v>
      </c>
      <c r="L36" s="16">
        <v>54</v>
      </c>
      <c r="M36" s="16">
        <v>50</v>
      </c>
      <c r="N36" s="18">
        <f t="shared" si="1"/>
        <v>47.5</v>
      </c>
    </row>
    <row r="37" spans="1:14" s="23" customFormat="1" ht="24.75" customHeight="1">
      <c r="A37" s="19" t="s">
        <v>74</v>
      </c>
      <c r="B37" s="21">
        <v>158227</v>
      </c>
      <c r="C37" s="20">
        <v>150349</v>
      </c>
      <c r="D37" s="20">
        <v>145264</v>
      </c>
      <c r="E37" s="20">
        <v>144045</v>
      </c>
      <c r="F37" s="20">
        <v>145694</v>
      </c>
      <c r="G37" s="20">
        <v>150525</v>
      </c>
      <c r="H37" s="20">
        <v>150977</v>
      </c>
      <c r="I37" s="20">
        <v>153502</v>
      </c>
      <c r="J37" s="20">
        <v>156687</v>
      </c>
      <c r="K37" s="20">
        <v>155635</v>
      </c>
      <c r="L37" s="20">
        <v>157589</v>
      </c>
      <c r="M37" s="20">
        <v>153330</v>
      </c>
      <c r="N37" s="21">
        <f t="shared" si="1"/>
        <v>151818.66666666666</v>
      </c>
    </row>
    <row r="38" spans="1:14" ht="12" customHeight="1">
      <c r="A38" s="10" t="s">
        <v>75</v>
      </c>
      <c r="B38" s="18">
        <v>23570</v>
      </c>
      <c r="C38" s="16">
        <v>22258</v>
      </c>
      <c r="D38" s="16">
        <v>21870</v>
      </c>
      <c r="E38" s="16">
        <v>22004</v>
      </c>
      <c r="F38" s="16">
        <v>22169</v>
      </c>
      <c r="G38" s="16">
        <v>23017</v>
      </c>
      <c r="H38" s="16">
        <v>23074</v>
      </c>
      <c r="I38" s="16">
        <v>22969</v>
      </c>
      <c r="J38" s="16">
        <v>23184</v>
      </c>
      <c r="K38" s="16">
        <v>22427</v>
      </c>
      <c r="L38" s="16">
        <v>22612</v>
      </c>
      <c r="M38" s="16">
        <v>21880</v>
      </c>
      <c r="N38" s="18">
        <f t="shared" si="1"/>
        <v>22586.166666666668</v>
      </c>
    </row>
    <row r="39" spans="1:14" ht="12" customHeight="1">
      <c r="A39" s="10" t="s">
        <v>76</v>
      </c>
      <c r="B39" s="18">
        <v>13215</v>
      </c>
      <c r="C39" s="16">
        <v>12614</v>
      </c>
      <c r="D39" s="16">
        <v>12414</v>
      </c>
      <c r="E39" s="16">
        <v>12555</v>
      </c>
      <c r="F39" s="16">
        <v>12639</v>
      </c>
      <c r="G39" s="16">
        <v>13030</v>
      </c>
      <c r="H39" s="16">
        <v>12979</v>
      </c>
      <c r="I39" s="16">
        <v>13188</v>
      </c>
      <c r="J39" s="16">
        <v>13149</v>
      </c>
      <c r="K39" s="16">
        <v>12844</v>
      </c>
      <c r="L39" s="16">
        <v>13036</v>
      </c>
      <c r="M39" s="16">
        <v>12882</v>
      </c>
      <c r="N39" s="18">
        <f t="shared" si="1"/>
        <v>12878.75</v>
      </c>
    </row>
    <row r="40" spans="1:14" ht="12" customHeight="1">
      <c r="A40" s="10" t="s">
        <v>77</v>
      </c>
      <c r="B40" s="18">
        <v>24818</v>
      </c>
      <c r="C40" s="16">
        <v>24127</v>
      </c>
      <c r="D40" s="16">
        <v>23351</v>
      </c>
      <c r="E40" s="16">
        <v>23733</v>
      </c>
      <c r="F40" s="16">
        <v>23269</v>
      </c>
      <c r="G40" s="16">
        <v>23845</v>
      </c>
      <c r="H40" s="16">
        <v>23784</v>
      </c>
      <c r="I40" s="16">
        <v>24046</v>
      </c>
      <c r="J40" s="16">
        <v>23917</v>
      </c>
      <c r="K40" s="16">
        <v>23545</v>
      </c>
      <c r="L40" s="16">
        <v>23894</v>
      </c>
      <c r="M40" s="16">
        <v>23518</v>
      </c>
      <c r="N40" s="18">
        <f t="shared" si="1"/>
        <v>23820.583333333332</v>
      </c>
    </row>
    <row r="41" spans="1:14" ht="12" customHeight="1">
      <c r="A41" s="10" t="s">
        <v>78</v>
      </c>
      <c r="B41" s="18">
        <v>10220</v>
      </c>
      <c r="C41" s="16">
        <v>9967</v>
      </c>
      <c r="D41" s="16">
        <v>9946</v>
      </c>
      <c r="E41" s="16">
        <v>9999</v>
      </c>
      <c r="F41" s="16">
        <v>9965</v>
      </c>
      <c r="G41" s="16">
        <v>10176</v>
      </c>
      <c r="H41" s="16">
        <v>10186</v>
      </c>
      <c r="I41" s="16">
        <v>10152</v>
      </c>
      <c r="J41" s="16">
        <v>10151</v>
      </c>
      <c r="K41" s="16">
        <v>9933</v>
      </c>
      <c r="L41" s="16">
        <v>9969</v>
      </c>
      <c r="M41" s="16">
        <v>9716</v>
      </c>
      <c r="N41" s="18">
        <f t="shared" si="1"/>
        <v>10031.666666666666</v>
      </c>
    </row>
    <row r="42" spans="1:14" ht="12" customHeight="1">
      <c r="A42" s="10" t="s">
        <v>79</v>
      </c>
      <c r="B42" s="18">
        <v>24291</v>
      </c>
      <c r="C42" s="16">
        <v>23186</v>
      </c>
      <c r="D42" s="16">
        <v>23858</v>
      </c>
      <c r="E42" s="16">
        <v>23564</v>
      </c>
      <c r="F42" s="16">
        <v>23734</v>
      </c>
      <c r="G42" s="16">
        <v>24105</v>
      </c>
      <c r="H42" s="16">
        <v>24321</v>
      </c>
      <c r="I42" s="16">
        <v>24055</v>
      </c>
      <c r="J42" s="16">
        <v>24390</v>
      </c>
      <c r="K42" s="16">
        <v>24132</v>
      </c>
      <c r="L42" s="16">
        <v>24506</v>
      </c>
      <c r="M42" s="16">
        <v>24128</v>
      </c>
      <c r="N42" s="18">
        <f t="shared" si="1"/>
        <v>24022.5</v>
      </c>
    </row>
    <row r="43" spans="1:14" ht="12" customHeight="1">
      <c r="A43" s="10" t="s">
        <v>80</v>
      </c>
      <c r="B43" s="18">
        <v>8560</v>
      </c>
      <c r="C43" s="16">
        <v>8357</v>
      </c>
      <c r="D43" s="16">
        <v>8217</v>
      </c>
      <c r="E43" s="16">
        <v>8369</v>
      </c>
      <c r="F43" s="16">
        <v>8313</v>
      </c>
      <c r="G43" s="16">
        <v>8416</v>
      </c>
      <c r="H43" s="16">
        <v>8346</v>
      </c>
      <c r="I43" s="16">
        <v>8336</v>
      </c>
      <c r="J43" s="16">
        <v>8344</v>
      </c>
      <c r="K43" s="16">
        <v>8172</v>
      </c>
      <c r="L43" s="16">
        <v>8457</v>
      </c>
      <c r="M43" s="16">
        <v>8127</v>
      </c>
      <c r="N43" s="18">
        <f t="shared" si="1"/>
        <v>8334.5</v>
      </c>
    </row>
    <row r="44" spans="1:14" s="23" customFormat="1" ht="24.75" customHeight="1">
      <c r="A44" s="19" t="s">
        <v>81</v>
      </c>
      <c r="B44" s="21">
        <v>104674</v>
      </c>
      <c r="C44" s="20">
        <v>100509</v>
      </c>
      <c r="D44" s="20">
        <v>99656</v>
      </c>
      <c r="E44" s="20">
        <v>100224</v>
      </c>
      <c r="F44" s="20">
        <v>100089</v>
      </c>
      <c r="G44" s="20">
        <v>102589</v>
      </c>
      <c r="H44" s="20">
        <v>102690</v>
      </c>
      <c r="I44" s="20">
        <v>102746</v>
      </c>
      <c r="J44" s="20">
        <v>103135</v>
      </c>
      <c r="K44" s="20">
        <v>101053</v>
      </c>
      <c r="L44" s="20">
        <v>102474</v>
      </c>
      <c r="M44" s="20">
        <v>100251</v>
      </c>
      <c r="N44" s="21">
        <f t="shared" si="1"/>
        <v>101674.16666666667</v>
      </c>
    </row>
    <row r="45" spans="1:14" ht="12" customHeight="1">
      <c r="A45" s="10" t="s">
        <v>82</v>
      </c>
      <c r="B45" s="18">
        <v>9219</v>
      </c>
      <c r="C45" s="16">
        <v>9193</v>
      </c>
      <c r="D45" s="16">
        <v>9072</v>
      </c>
      <c r="E45" s="16">
        <v>9067</v>
      </c>
      <c r="F45" s="16">
        <v>9002</v>
      </c>
      <c r="G45" s="16">
        <v>9037</v>
      </c>
      <c r="H45" s="16">
        <v>9324</v>
      </c>
      <c r="I45" s="16">
        <v>9570</v>
      </c>
      <c r="J45" s="16">
        <v>9720</v>
      </c>
      <c r="K45" s="16">
        <v>9683</v>
      </c>
      <c r="L45" s="16">
        <v>9676</v>
      </c>
      <c r="M45" s="16">
        <v>9327</v>
      </c>
      <c r="N45" s="18">
        <f t="shared" si="1"/>
        <v>9324.166666666666</v>
      </c>
    </row>
    <row r="46" spans="1:14" ht="12" customHeight="1">
      <c r="A46" s="10" t="s">
        <v>83</v>
      </c>
      <c r="B46" s="18">
        <v>15054</v>
      </c>
      <c r="C46" s="16">
        <v>14338</v>
      </c>
      <c r="D46" s="16">
        <v>13655</v>
      </c>
      <c r="E46" s="16">
        <v>13342</v>
      </c>
      <c r="F46" s="16">
        <v>13520</v>
      </c>
      <c r="G46" s="16">
        <v>13662</v>
      </c>
      <c r="H46" s="16">
        <v>13715</v>
      </c>
      <c r="I46" s="16">
        <v>14059</v>
      </c>
      <c r="J46" s="16">
        <v>14548</v>
      </c>
      <c r="K46" s="16">
        <v>14413</v>
      </c>
      <c r="L46" s="16">
        <v>14535</v>
      </c>
      <c r="M46" s="16">
        <v>14049</v>
      </c>
      <c r="N46" s="18">
        <f t="shared" si="1"/>
        <v>14074.166666666666</v>
      </c>
    </row>
    <row r="47" spans="1:14" ht="12" customHeight="1">
      <c r="A47" s="10" t="s">
        <v>84</v>
      </c>
      <c r="B47" s="18">
        <v>4720</v>
      </c>
      <c r="C47" s="16">
        <v>4567</v>
      </c>
      <c r="D47" s="16">
        <v>4404</v>
      </c>
      <c r="E47" s="16">
        <v>4418</v>
      </c>
      <c r="F47" s="16">
        <v>4475</v>
      </c>
      <c r="G47" s="16">
        <v>4339</v>
      </c>
      <c r="H47" s="16">
        <v>4281</v>
      </c>
      <c r="I47" s="16">
        <v>4359</v>
      </c>
      <c r="J47" s="16">
        <v>4726</v>
      </c>
      <c r="K47" s="16">
        <v>4738</v>
      </c>
      <c r="L47" s="16">
        <v>4856</v>
      </c>
      <c r="M47" s="16">
        <v>4792</v>
      </c>
      <c r="N47" s="18">
        <f t="shared" si="1"/>
        <v>4556.25</v>
      </c>
    </row>
    <row r="48" spans="1:14" ht="12" customHeight="1">
      <c r="A48" s="10" t="s">
        <v>85</v>
      </c>
      <c r="B48" s="18">
        <v>9921</v>
      </c>
      <c r="C48" s="16">
        <v>9317</v>
      </c>
      <c r="D48" s="16">
        <v>9099</v>
      </c>
      <c r="E48" s="16">
        <v>9223</v>
      </c>
      <c r="F48" s="16">
        <v>9260</v>
      </c>
      <c r="G48" s="16">
        <v>9628</v>
      </c>
      <c r="H48" s="16">
        <v>9645</v>
      </c>
      <c r="I48" s="16">
        <v>9714</v>
      </c>
      <c r="J48" s="16">
        <v>9914</v>
      </c>
      <c r="K48" s="16">
        <v>9868</v>
      </c>
      <c r="L48" s="16">
        <v>10052</v>
      </c>
      <c r="M48" s="16">
        <v>9820</v>
      </c>
      <c r="N48" s="18">
        <f t="shared" si="1"/>
        <v>9621.75</v>
      </c>
    </row>
    <row r="49" spans="1:14" ht="12" customHeight="1">
      <c r="A49" s="10" t="s">
        <v>86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8" t="str">
        <f t="shared" si="1"/>
        <v> </v>
      </c>
    </row>
    <row r="50" spans="1:14" ht="12" customHeight="1">
      <c r="A50" s="10" t="s">
        <v>86</v>
      </c>
      <c r="B50" s="18">
        <v>84280</v>
      </c>
      <c r="C50" s="16">
        <v>80203</v>
      </c>
      <c r="D50" s="16">
        <v>76652</v>
      </c>
      <c r="E50" s="16">
        <v>76608</v>
      </c>
      <c r="F50" s="16">
        <v>76857</v>
      </c>
      <c r="G50" s="16">
        <v>78197</v>
      </c>
      <c r="H50" s="16">
        <v>78610</v>
      </c>
      <c r="I50" s="16">
        <v>80113</v>
      </c>
      <c r="J50" s="16">
        <v>82520</v>
      </c>
      <c r="K50" s="16">
        <v>81220</v>
      </c>
      <c r="L50" s="16">
        <v>82816</v>
      </c>
      <c r="M50" s="16">
        <v>80545</v>
      </c>
      <c r="N50" s="18">
        <f t="shared" si="1"/>
        <v>79885.08333333333</v>
      </c>
    </row>
    <row r="51" spans="1:14" ht="12" customHeight="1">
      <c r="A51" s="10" t="s">
        <v>87</v>
      </c>
      <c r="B51" s="18">
        <v>26</v>
      </c>
      <c r="C51" s="16">
        <v>29</v>
      </c>
      <c r="D51" s="16">
        <v>33</v>
      </c>
      <c r="E51" s="16">
        <v>33</v>
      </c>
      <c r="F51" s="16">
        <v>33</v>
      </c>
      <c r="G51" s="16">
        <v>31</v>
      </c>
      <c r="H51" s="16">
        <v>28</v>
      </c>
      <c r="I51" s="16">
        <v>24</v>
      </c>
      <c r="J51" s="16">
        <v>33</v>
      </c>
      <c r="K51" s="16">
        <v>25</v>
      </c>
      <c r="L51" s="16">
        <v>30</v>
      </c>
      <c r="M51" s="16">
        <v>26</v>
      </c>
      <c r="N51" s="18">
        <f t="shared" si="1"/>
        <v>29.25</v>
      </c>
    </row>
    <row r="52" spans="1:14" ht="12" customHeight="1">
      <c r="A52" s="10" t="s">
        <v>88</v>
      </c>
      <c r="B52" s="18">
        <v>26</v>
      </c>
      <c r="C52" s="16">
        <v>24</v>
      </c>
      <c r="D52" s="16">
        <v>18</v>
      </c>
      <c r="E52" s="16">
        <v>15</v>
      </c>
      <c r="F52" s="16">
        <v>11</v>
      </c>
      <c r="G52" s="16">
        <v>11</v>
      </c>
      <c r="H52" s="16">
        <v>15</v>
      </c>
      <c r="I52" s="16">
        <v>18</v>
      </c>
      <c r="J52" s="16">
        <v>17</v>
      </c>
      <c r="K52" s="16">
        <v>15</v>
      </c>
      <c r="L52" s="16">
        <v>16</v>
      </c>
      <c r="M52" s="16">
        <v>20</v>
      </c>
      <c r="N52" s="18">
        <f t="shared" si="1"/>
        <v>17.166666666666668</v>
      </c>
    </row>
    <row r="53" spans="1:14" ht="12" customHeight="1">
      <c r="A53" s="10" t="s">
        <v>89</v>
      </c>
      <c r="B53" s="18">
        <v>26</v>
      </c>
      <c r="C53" s="16">
        <v>24</v>
      </c>
      <c r="D53" s="16">
        <v>24</v>
      </c>
      <c r="E53" s="16">
        <v>24</v>
      </c>
      <c r="F53" s="16">
        <v>24</v>
      </c>
      <c r="G53" s="16">
        <v>25</v>
      </c>
      <c r="H53" s="16">
        <v>20</v>
      </c>
      <c r="I53" s="16">
        <v>19</v>
      </c>
      <c r="J53" s="16">
        <v>13</v>
      </c>
      <c r="K53" s="16">
        <v>15</v>
      </c>
      <c r="L53" s="16">
        <v>14</v>
      </c>
      <c r="M53" s="16">
        <v>12</v>
      </c>
      <c r="N53" s="18">
        <f t="shared" si="1"/>
        <v>20</v>
      </c>
    </row>
    <row r="54" spans="1:14" ht="12" customHeight="1">
      <c r="A54" s="10" t="s">
        <v>90</v>
      </c>
      <c r="B54" s="18">
        <v>71</v>
      </c>
      <c r="C54" s="16">
        <v>62</v>
      </c>
      <c r="D54" s="16">
        <v>69</v>
      </c>
      <c r="E54" s="16">
        <v>74</v>
      </c>
      <c r="F54" s="16">
        <v>75</v>
      </c>
      <c r="G54" s="16">
        <v>83</v>
      </c>
      <c r="H54" s="16">
        <v>79</v>
      </c>
      <c r="I54" s="16">
        <v>63</v>
      </c>
      <c r="J54" s="16">
        <v>73</v>
      </c>
      <c r="K54" s="16">
        <v>67</v>
      </c>
      <c r="L54" s="16">
        <v>64</v>
      </c>
      <c r="M54" s="16">
        <v>52</v>
      </c>
      <c r="N54" s="18">
        <f t="shared" si="1"/>
        <v>69.33333333333333</v>
      </c>
    </row>
    <row r="55" spans="1:14" ht="12" customHeight="1">
      <c r="A55" s="10" t="s">
        <v>91</v>
      </c>
      <c r="B55" s="18">
        <v>25</v>
      </c>
      <c r="C55" s="16">
        <v>21</v>
      </c>
      <c r="D55" s="16">
        <v>18</v>
      </c>
      <c r="E55" s="16">
        <v>19</v>
      </c>
      <c r="F55" s="16">
        <v>20</v>
      </c>
      <c r="G55" s="16">
        <v>17</v>
      </c>
      <c r="H55" s="16">
        <v>17</v>
      </c>
      <c r="I55" s="16">
        <v>19</v>
      </c>
      <c r="J55" s="16">
        <v>16</v>
      </c>
      <c r="K55" s="16">
        <v>11</v>
      </c>
      <c r="L55" s="16">
        <v>10</v>
      </c>
      <c r="M55" s="16">
        <v>7</v>
      </c>
      <c r="N55" s="18">
        <f t="shared" si="1"/>
        <v>16.666666666666668</v>
      </c>
    </row>
    <row r="56" spans="1:14" ht="12" customHeight="1">
      <c r="A56" s="10" t="s">
        <v>92</v>
      </c>
      <c r="B56" s="18">
        <v>20</v>
      </c>
      <c r="C56" s="16">
        <v>17</v>
      </c>
      <c r="D56" s="16">
        <v>14</v>
      </c>
      <c r="E56" s="16">
        <v>12</v>
      </c>
      <c r="F56" s="16">
        <v>11</v>
      </c>
      <c r="G56" s="16">
        <v>9</v>
      </c>
      <c r="H56" s="16">
        <v>10</v>
      </c>
      <c r="I56" s="16">
        <v>14</v>
      </c>
      <c r="J56" s="16">
        <v>15</v>
      </c>
      <c r="K56" s="16">
        <v>12</v>
      </c>
      <c r="L56" s="16">
        <v>10</v>
      </c>
      <c r="M56" s="16">
        <v>5</v>
      </c>
      <c r="N56" s="18">
        <f t="shared" si="1"/>
        <v>12.416666666666666</v>
      </c>
    </row>
    <row r="57" spans="1:14" ht="12" customHeight="1">
      <c r="A57" s="10" t="s">
        <v>93</v>
      </c>
      <c r="B57" s="18">
        <v>44</v>
      </c>
      <c r="C57" s="16">
        <v>40</v>
      </c>
      <c r="D57" s="16">
        <v>50</v>
      </c>
      <c r="E57" s="16">
        <v>47</v>
      </c>
      <c r="F57" s="16">
        <v>51</v>
      </c>
      <c r="G57" s="16">
        <v>48</v>
      </c>
      <c r="H57" s="16">
        <v>50</v>
      </c>
      <c r="I57" s="16">
        <v>38</v>
      </c>
      <c r="J57" s="16">
        <v>41</v>
      </c>
      <c r="K57" s="16">
        <v>28</v>
      </c>
      <c r="L57" s="16">
        <v>31</v>
      </c>
      <c r="M57" s="16">
        <v>27</v>
      </c>
      <c r="N57" s="18">
        <f t="shared" si="1"/>
        <v>41.25</v>
      </c>
    </row>
    <row r="58" spans="1:14" ht="12" customHeight="1">
      <c r="A58" s="10" t="s">
        <v>94</v>
      </c>
      <c r="B58" s="18">
        <v>754</v>
      </c>
      <c r="C58" s="16">
        <v>737</v>
      </c>
      <c r="D58" s="16">
        <v>704</v>
      </c>
      <c r="E58" s="16">
        <v>743</v>
      </c>
      <c r="F58" s="16">
        <v>755</v>
      </c>
      <c r="G58" s="16">
        <v>787</v>
      </c>
      <c r="H58" s="16">
        <v>776</v>
      </c>
      <c r="I58" s="16">
        <v>799</v>
      </c>
      <c r="J58" s="16">
        <v>860</v>
      </c>
      <c r="K58" s="16">
        <v>895</v>
      </c>
      <c r="L58" s="16">
        <v>937</v>
      </c>
      <c r="M58" s="16">
        <v>927</v>
      </c>
      <c r="N58" s="18">
        <f t="shared" si="1"/>
        <v>806.1666666666666</v>
      </c>
    </row>
    <row r="59" spans="1:14" ht="12" customHeight="1">
      <c r="A59" s="10" t="s">
        <v>95</v>
      </c>
      <c r="B59" s="18">
        <v>380</v>
      </c>
      <c r="C59" s="16">
        <v>381</v>
      </c>
      <c r="D59" s="16">
        <v>379</v>
      </c>
      <c r="E59" s="16">
        <v>392</v>
      </c>
      <c r="F59" s="16">
        <v>379</v>
      </c>
      <c r="G59" s="16">
        <v>379</v>
      </c>
      <c r="H59" s="16">
        <v>357</v>
      </c>
      <c r="I59" s="16">
        <v>381</v>
      </c>
      <c r="J59" s="16">
        <v>377</v>
      </c>
      <c r="K59" s="16">
        <v>386</v>
      </c>
      <c r="L59" s="16">
        <v>407</v>
      </c>
      <c r="M59" s="16">
        <v>353</v>
      </c>
      <c r="N59" s="18">
        <f t="shared" si="1"/>
        <v>379.25</v>
      </c>
    </row>
    <row r="60" spans="1:14" ht="12" customHeight="1">
      <c r="A60" s="10" t="s">
        <v>96</v>
      </c>
      <c r="B60" s="18">
        <v>344</v>
      </c>
      <c r="C60" s="16">
        <v>358</v>
      </c>
      <c r="D60" s="16">
        <v>344</v>
      </c>
      <c r="E60" s="16">
        <v>343</v>
      </c>
      <c r="F60" s="16">
        <v>345</v>
      </c>
      <c r="G60" s="16">
        <v>335</v>
      </c>
      <c r="H60" s="16">
        <v>339</v>
      </c>
      <c r="I60" s="16">
        <v>323</v>
      </c>
      <c r="J60" s="16">
        <v>337</v>
      </c>
      <c r="K60" s="16">
        <v>305</v>
      </c>
      <c r="L60" s="16">
        <v>323</v>
      </c>
      <c r="M60" s="16">
        <v>328</v>
      </c>
      <c r="N60" s="18">
        <f t="shared" si="1"/>
        <v>335.3333333333333</v>
      </c>
    </row>
    <row r="61" spans="1:14" ht="12" customHeight="1">
      <c r="A61" s="10" t="s">
        <v>97</v>
      </c>
      <c r="B61" s="18">
        <v>121</v>
      </c>
      <c r="C61" s="16">
        <v>107</v>
      </c>
      <c r="D61" s="16">
        <v>106</v>
      </c>
      <c r="E61" s="16">
        <v>119</v>
      </c>
      <c r="F61" s="16">
        <v>120</v>
      </c>
      <c r="G61" s="16">
        <v>125</v>
      </c>
      <c r="H61" s="16">
        <v>130</v>
      </c>
      <c r="I61" s="16">
        <v>133</v>
      </c>
      <c r="J61" s="16">
        <v>142</v>
      </c>
      <c r="K61" s="16">
        <v>143</v>
      </c>
      <c r="L61" s="16">
        <v>144</v>
      </c>
      <c r="M61" s="16">
        <v>155</v>
      </c>
      <c r="N61" s="18">
        <f t="shared" si="1"/>
        <v>128.75</v>
      </c>
    </row>
    <row r="62" spans="1:14" ht="12" customHeight="1">
      <c r="A62" s="10" t="s">
        <v>98</v>
      </c>
      <c r="B62" s="18">
        <v>69</v>
      </c>
      <c r="C62" s="16">
        <v>64</v>
      </c>
      <c r="D62" s="16">
        <v>59</v>
      </c>
      <c r="E62" s="16">
        <v>55</v>
      </c>
      <c r="F62" s="16">
        <v>56</v>
      </c>
      <c r="G62" s="16">
        <v>62</v>
      </c>
      <c r="H62" s="16">
        <v>55</v>
      </c>
      <c r="I62" s="16">
        <v>56</v>
      </c>
      <c r="J62" s="16">
        <v>54</v>
      </c>
      <c r="K62" s="16">
        <v>49</v>
      </c>
      <c r="L62" s="16">
        <v>49</v>
      </c>
      <c r="M62" s="16">
        <v>43</v>
      </c>
      <c r="N62" s="18">
        <f t="shared" si="1"/>
        <v>55.916666666666664</v>
      </c>
    </row>
    <row r="63" spans="1:14" ht="12" customHeight="1">
      <c r="A63" s="10" t="s">
        <v>99</v>
      </c>
      <c r="B63" s="18">
        <v>226</v>
      </c>
      <c r="C63" s="16">
        <v>218</v>
      </c>
      <c r="D63" s="16">
        <v>215</v>
      </c>
      <c r="E63" s="16">
        <v>222</v>
      </c>
      <c r="F63" s="16">
        <v>232</v>
      </c>
      <c r="G63" s="16">
        <v>222</v>
      </c>
      <c r="H63" s="16">
        <v>207</v>
      </c>
      <c r="I63" s="16">
        <v>219</v>
      </c>
      <c r="J63" s="16">
        <v>221</v>
      </c>
      <c r="K63" s="16">
        <v>226</v>
      </c>
      <c r="L63" s="16">
        <v>218</v>
      </c>
      <c r="M63" s="16">
        <v>225</v>
      </c>
      <c r="N63" s="18">
        <f t="shared" si="1"/>
        <v>220.91666666666666</v>
      </c>
    </row>
    <row r="64" spans="1:14" ht="12" customHeight="1">
      <c r="A64" s="10" t="s">
        <v>100</v>
      </c>
      <c r="B64" s="18">
        <v>186</v>
      </c>
      <c r="C64" s="16">
        <v>193</v>
      </c>
      <c r="D64" s="16">
        <v>189</v>
      </c>
      <c r="E64" s="16">
        <v>183</v>
      </c>
      <c r="F64" s="16">
        <v>189</v>
      </c>
      <c r="G64" s="16">
        <v>181</v>
      </c>
      <c r="H64" s="16">
        <v>168</v>
      </c>
      <c r="I64" s="16">
        <v>165</v>
      </c>
      <c r="J64" s="16">
        <v>174</v>
      </c>
      <c r="K64" s="16">
        <v>177</v>
      </c>
      <c r="L64" s="16">
        <v>192</v>
      </c>
      <c r="M64" s="16">
        <v>192</v>
      </c>
      <c r="N64" s="18">
        <f t="shared" si="1"/>
        <v>182.41666666666666</v>
      </c>
    </row>
    <row r="65" spans="1:14" ht="12" customHeight="1">
      <c r="A65" s="10" t="s">
        <v>101</v>
      </c>
      <c r="B65" s="18">
        <v>33</v>
      </c>
      <c r="C65" s="16">
        <v>26</v>
      </c>
      <c r="D65" s="16">
        <v>30</v>
      </c>
      <c r="E65" s="16">
        <v>32</v>
      </c>
      <c r="F65" s="16">
        <v>36</v>
      </c>
      <c r="G65" s="16">
        <v>37</v>
      </c>
      <c r="H65" s="16">
        <v>37</v>
      </c>
      <c r="I65" s="16">
        <v>34</v>
      </c>
      <c r="J65" s="16">
        <v>38</v>
      </c>
      <c r="K65" s="16">
        <v>26</v>
      </c>
      <c r="L65" s="16">
        <v>38</v>
      </c>
      <c r="M65" s="16">
        <v>38</v>
      </c>
      <c r="N65" s="18">
        <f t="shared" si="1"/>
        <v>33.75</v>
      </c>
    </row>
    <row r="66" spans="1:14" ht="12" customHeight="1">
      <c r="A66" s="10" t="s">
        <v>102</v>
      </c>
      <c r="B66" s="18">
        <v>364</v>
      </c>
      <c r="C66" s="16">
        <v>360</v>
      </c>
      <c r="D66" s="16">
        <v>344</v>
      </c>
      <c r="E66" s="16">
        <v>359</v>
      </c>
      <c r="F66" s="16">
        <v>363</v>
      </c>
      <c r="G66" s="16">
        <v>356</v>
      </c>
      <c r="H66" s="16">
        <v>350</v>
      </c>
      <c r="I66" s="16">
        <v>361</v>
      </c>
      <c r="J66" s="16">
        <v>333</v>
      </c>
      <c r="K66" s="16">
        <v>332</v>
      </c>
      <c r="L66" s="16">
        <v>347</v>
      </c>
      <c r="M66" s="16">
        <v>315</v>
      </c>
      <c r="N66" s="18">
        <f t="shared" si="1"/>
        <v>348.6666666666667</v>
      </c>
    </row>
    <row r="67" spans="1:14" s="23" customFormat="1" ht="24.75" customHeight="1">
      <c r="A67" s="19" t="s">
        <v>103</v>
      </c>
      <c r="B67" s="21">
        <v>125909</v>
      </c>
      <c r="C67" s="20">
        <v>120279</v>
      </c>
      <c r="D67" s="20">
        <v>115478</v>
      </c>
      <c r="E67" s="20">
        <v>115330</v>
      </c>
      <c r="F67" s="20">
        <v>115814</v>
      </c>
      <c r="G67" s="20">
        <v>117571</v>
      </c>
      <c r="H67" s="20">
        <v>118213</v>
      </c>
      <c r="I67" s="20">
        <v>120481</v>
      </c>
      <c r="J67" s="20">
        <v>124172</v>
      </c>
      <c r="K67" s="20">
        <v>122634</v>
      </c>
      <c r="L67" s="20">
        <v>124765</v>
      </c>
      <c r="M67" s="20">
        <v>121258</v>
      </c>
      <c r="N67" s="21">
        <f t="shared" si="1"/>
        <v>120158.66666666667</v>
      </c>
    </row>
    <row r="68" spans="1:14" ht="12" customHeight="1">
      <c r="A68" s="10" t="s">
        <v>104</v>
      </c>
      <c r="B68" s="18">
        <v>8174</v>
      </c>
      <c r="C68" s="16">
        <v>7991</v>
      </c>
      <c r="D68" s="16">
        <v>7692</v>
      </c>
      <c r="E68" s="16">
        <v>7715</v>
      </c>
      <c r="F68" s="16">
        <v>7846</v>
      </c>
      <c r="G68" s="16">
        <v>8019</v>
      </c>
      <c r="H68" s="16">
        <v>8152</v>
      </c>
      <c r="I68" s="16">
        <v>8172</v>
      </c>
      <c r="J68" s="16">
        <v>8139</v>
      </c>
      <c r="K68" s="16">
        <v>7963</v>
      </c>
      <c r="L68" s="16">
        <v>8137</v>
      </c>
      <c r="M68" s="16">
        <v>7874</v>
      </c>
      <c r="N68" s="18">
        <f t="shared" si="1"/>
        <v>7989.5</v>
      </c>
    </row>
    <row r="69" spans="1:14" ht="12" customHeight="1">
      <c r="A69" s="10" t="s">
        <v>105</v>
      </c>
      <c r="B69" s="18">
        <v>5340</v>
      </c>
      <c r="C69" s="16">
        <v>5221</v>
      </c>
      <c r="D69" s="16">
        <v>5119</v>
      </c>
      <c r="E69" s="16">
        <v>5085</v>
      </c>
      <c r="F69" s="16">
        <v>5110</v>
      </c>
      <c r="G69" s="16">
        <v>5196</v>
      </c>
      <c r="H69" s="16">
        <v>5139</v>
      </c>
      <c r="I69" s="16">
        <v>5237</v>
      </c>
      <c r="J69" s="16">
        <v>5270</v>
      </c>
      <c r="K69" s="16">
        <v>5280</v>
      </c>
      <c r="L69" s="16">
        <v>5385</v>
      </c>
      <c r="M69" s="16">
        <v>5355</v>
      </c>
      <c r="N69" s="18">
        <f t="shared" si="1"/>
        <v>5228.083333333333</v>
      </c>
    </row>
    <row r="70" spans="1:14" ht="12" customHeight="1">
      <c r="A70" s="10" t="s">
        <v>106</v>
      </c>
      <c r="B70" s="18">
        <v>6094</v>
      </c>
      <c r="C70" s="16">
        <v>5800</v>
      </c>
      <c r="D70" s="16">
        <v>5859</v>
      </c>
      <c r="E70" s="16">
        <v>5678</v>
      </c>
      <c r="F70" s="16">
        <v>5644</v>
      </c>
      <c r="G70" s="16">
        <v>5595</v>
      </c>
      <c r="H70" s="16">
        <v>5680</v>
      </c>
      <c r="I70" s="16">
        <v>5707</v>
      </c>
      <c r="J70" s="16">
        <v>5813</v>
      </c>
      <c r="K70" s="16">
        <v>5589</v>
      </c>
      <c r="L70" s="16">
        <v>5780</v>
      </c>
      <c r="M70" s="16">
        <v>5627</v>
      </c>
      <c r="N70" s="18">
        <f t="shared" si="1"/>
        <v>5738.833333333333</v>
      </c>
    </row>
    <row r="71" spans="1:14" ht="12" customHeight="1">
      <c r="A71" s="10" t="s">
        <v>107</v>
      </c>
      <c r="B71" s="18">
        <v>14024</v>
      </c>
      <c r="C71" s="16">
        <v>13565</v>
      </c>
      <c r="D71" s="16">
        <v>13259</v>
      </c>
      <c r="E71" s="16">
        <v>13087</v>
      </c>
      <c r="F71" s="16">
        <v>13024</v>
      </c>
      <c r="G71" s="16">
        <v>13241</v>
      </c>
      <c r="H71" s="16">
        <v>13200</v>
      </c>
      <c r="I71" s="16">
        <v>13126</v>
      </c>
      <c r="J71" s="16">
        <v>13365</v>
      </c>
      <c r="K71" s="16">
        <v>13253</v>
      </c>
      <c r="L71" s="16">
        <v>13516</v>
      </c>
      <c r="M71" s="16">
        <v>13164</v>
      </c>
      <c r="N71" s="18">
        <f t="shared" si="1"/>
        <v>13318.666666666666</v>
      </c>
    </row>
    <row r="72" spans="1:14" ht="12" customHeight="1">
      <c r="A72" s="10" t="s">
        <v>108</v>
      </c>
      <c r="B72" s="18">
        <v>1787</v>
      </c>
      <c r="C72" s="16">
        <v>1760</v>
      </c>
      <c r="D72" s="16">
        <v>1800</v>
      </c>
      <c r="E72" s="16">
        <v>1786</v>
      </c>
      <c r="F72" s="16">
        <v>1763</v>
      </c>
      <c r="G72" s="16">
        <v>1780</v>
      </c>
      <c r="H72" s="16">
        <v>1725</v>
      </c>
      <c r="I72" s="16">
        <v>1736</v>
      </c>
      <c r="J72" s="16">
        <v>1783</v>
      </c>
      <c r="K72" s="16">
        <v>1754</v>
      </c>
      <c r="L72" s="16">
        <v>1773</v>
      </c>
      <c r="M72" s="16">
        <v>1724</v>
      </c>
      <c r="N72" s="18">
        <f t="shared" si="1"/>
        <v>1764.25</v>
      </c>
    </row>
    <row r="73" spans="1:14" ht="12" customHeight="1">
      <c r="A73" s="10" t="s">
        <v>109</v>
      </c>
      <c r="B73" s="18">
        <v>3152</v>
      </c>
      <c r="C73" s="16">
        <v>3050</v>
      </c>
      <c r="D73" s="16">
        <v>3058</v>
      </c>
      <c r="E73" s="16">
        <v>3081</v>
      </c>
      <c r="F73" s="16">
        <v>3120</v>
      </c>
      <c r="G73" s="16">
        <v>3116</v>
      </c>
      <c r="H73" s="16">
        <v>3090</v>
      </c>
      <c r="I73" s="16">
        <v>3133</v>
      </c>
      <c r="J73" s="16">
        <v>3095</v>
      </c>
      <c r="K73" s="16">
        <v>3080</v>
      </c>
      <c r="L73" s="16">
        <v>3137</v>
      </c>
      <c r="M73" s="16">
        <v>3069</v>
      </c>
      <c r="N73" s="18">
        <f t="shared" si="1"/>
        <v>3098.4166666666665</v>
      </c>
    </row>
    <row r="74" spans="1:14" ht="12" customHeight="1">
      <c r="A74" s="10" t="s">
        <v>110</v>
      </c>
      <c r="B74" s="18">
        <v>975</v>
      </c>
      <c r="C74" s="16">
        <v>1005</v>
      </c>
      <c r="D74" s="16">
        <v>1044</v>
      </c>
      <c r="E74" s="16">
        <v>1070</v>
      </c>
      <c r="F74" s="16">
        <v>1067</v>
      </c>
      <c r="G74" s="16">
        <v>1073</v>
      </c>
      <c r="H74" s="16">
        <v>1012</v>
      </c>
      <c r="I74" s="16">
        <v>1028</v>
      </c>
      <c r="J74" s="16">
        <v>1011</v>
      </c>
      <c r="K74" s="16">
        <v>998</v>
      </c>
      <c r="L74" s="16">
        <v>1088</v>
      </c>
      <c r="M74" s="16">
        <v>1068</v>
      </c>
      <c r="N74" s="18">
        <f t="shared" si="1"/>
        <v>1036.5833333333333</v>
      </c>
    </row>
    <row r="75" spans="1:14" ht="12" customHeight="1">
      <c r="A75" s="10" t="s">
        <v>111</v>
      </c>
      <c r="B75" s="18">
        <v>1337</v>
      </c>
      <c r="C75" s="16">
        <v>1265</v>
      </c>
      <c r="D75" s="16">
        <v>1233</v>
      </c>
      <c r="E75" s="16">
        <v>1300</v>
      </c>
      <c r="F75" s="16">
        <v>1287</v>
      </c>
      <c r="G75" s="16">
        <v>1324</v>
      </c>
      <c r="H75" s="16">
        <v>1376</v>
      </c>
      <c r="I75" s="16">
        <v>1387</v>
      </c>
      <c r="J75" s="16">
        <v>1400</v>
      </c>
      <c r="K75" s="16">
        <v>1373</v>
      </c>
      <c r="L75" s="16">
        <v>1449</v>
      </c>
      <c r="M75" s="16">
        <v>1500</v>
      </c>
      <c r="N75" s="18">
        <f t="shared" si="1"/>
        <v>1352.5833333333333</v>
      </c>
    </row>
    <row r="76" spans="1:14" ht="12" customHeight="1">
      <c r="A76" s="10" t="s">
        <v>112</v>
      </c>
      <c r="B76" s="18">
        <v>4914</v>
      </c>
      <c r="C76" s="16">
        <v>4822</v>
      </c>
      <c r="D76" s="16">
        <v>4660</v>
      </c>
      <c r="E76" s="16">
        <v>4751</v>
      </c>
      <c r="F76" s="16">
        <v>4942</v>
      </c>
      <c r="G76" s="16">
        <v>5028</v>
      </c>
      <c r="H76" s="16">
        <v>5014</v>
      </c>
      <c r="I76" s="16">
        <v>4988</v>
      </c>
      <c r="J76" s="16">
        <v>4931</v>
      </c>
      <c r="K76" s="16">
        <v>4771</v>
      </c>
      <c r="L76" s="16">
        <v>4788</v>
      </c>
      <c r="M76" s="16">
        <v>4671</v>
      </c>
      <c r="N76" s="18">
        <f t="shared" si="1"/>
        <v>4856.666666666667</v>
      </c>
    </row>
    <row r="77" spans="1:14" ht="12" customHeight="1">
      <c r="A77" s="10" t="s">
        <v>113</v>
      </c>
      <c r="B77" s="18">
        <v>991</v>
      </c>
      <c r="C77" s="16">
        <v>987</v>
      </c>
      <c r="D77" s="16">
        <v>945</v>
      </c>
      <c r="E77" s="16">
        <v>931</v>
      </c>
      <c r="F77" s="16">
        <v>920</v>
      </c>
      <c r="G77" s="16">
        <v>921</v>
      </c>
      <c r="H77" s="16">
        <v>952</v>
      </c>
      <c r="I77" s="16">
        <v>927</v>
      </c>
      <c r="J77" s="16">
        <v>865</v>
      </c>
      <c r="K77" s="16">
        <v>851</v>
      </c>
      <c r="L77" s="16">
        <v>860</v>
      </c>
      <c r="M77" s="16">
        <v>854</v>
      </c>
      <c r="N77" s="18">
        <f t="shared" si="1"/>
        <v>917</v>
      </c>
    </row>
    <row r="78" spans="1:14" ht="12" customHeight="1">
      <c r="A78" s="10" t="s">
        <v>114</v>
      </c>
      <c r="B78" s="18">
        <v>21</v>
      </c>
      <c r="C78" s="16">
        <v>22</v>
      </c>
      <c r="D78" s="16">
        <v>17</v>
      </c>
      <c r="E78" s="16">
        <v>19</v>
      </c>
      <c r="F78" s="16">
        <v>21</v>
      </c>
      <c r="G78" s="16">
        <v>22</v>
      </c>
      <c r="H78" s="16">
        <v>20</v>
      </c>
      <c r="I78" s="16">
        <v>19</v>
      </c>
      <c r="J78" s="16">
        <v>23</v>
      </c>
      <c r="K78" s="16">
        <v>24</v>
      </c>
      <c r="L78" s="16">
        <v>20</v>
      </c>
      <c r="M78" s="16">
        <v>19</v>
      </c>
      <c r="N78" s="18">
        <f t="shared" si="1"/>
        <v>20.583333333333332</v>
      </c>
    </row>
    <row r="79" spans="1:14" ht="12" customHeight="1">
      <c r="A79" s="10" t="s">
        <v>115</v>
      </c>
      <c r="B79" s="18">
        <v>21</v>
      </c>
      <c r="C79" s="16">
        <v>22</v>
      </c>
      <c r="D79" s="16">
        <v>19</v>
      </c>
      <c r="E79" s="16">
        <v>26</v>
      </c>
      <c r="F79" s="16">
        <v>25</v>
      </c>
      <c r="G79" s="16">
        <v>28</v>
      </c>
      <c r="H79" s="16">
        <v>26</v>
      </c>
      <c r="I79" s="16">
        <v>29</v>
      </c>
      <c r="J79" s="16">
        <v>32</v>
      </c>
      <c r="K79" s="16">
        <v>34</v>
      </c>
      <c r="L79" s="16">
        <v>32</v>
      </c>
      <c r="M79" s="16">
        <v>26</v>
      </c>
      <c r="N79" s="18">
        <f t="shared" si="1"/>
        <v>26.666666666666668</v>
      </c>
    </row>
    <row r="80" spans="1:14" ht="12" customHeight="1">
      <c r="A80" s="10" t="s">
        <v>116</v>
      </c>
      <c r="B80" s="18">
        <v>19</v>
      </c>
      <c r="C80" s="16">
        <v>23</v>
      </c>
      <c r="D80" s="16">
        <v>24</v>
      </c>
      <c r="E80" s="16">
        <v>22</v>
      </c>
      <c r="F80" s="16">
        <v>20</v>
      </c>
      <c r="G80" s="16">
        <v>18</v>
      </c>
      <c r="H80" s="16">
        <v>16</v>
      </c>
      <c r="I80" s="16">
        <v>17</v>
      </c>
      <c r="J80" s="16">
        <v>13</v>
      </c>
      <c r="K80" s="16">
        <v>13</v>
      </c>
      <c r="L80" s="16">
        <v>12</v>
      </c>
      <c r="M80" s="16">
        <v>10</v>
      </c>
      <c r="N80" s="18">
        <f t="shared" si="1"/>
        <v>17.25</v>
      </c>
    </row>
    <row r="81" spans="1:14" ht="12" customHeight="1">
      <c r="A81" s="10" t="s">
        <v>117</v>
      </c>
      <c r="B81" s="18">
        <v>38</v>
      </c>
      <c r="C81" s="16">
        <v>29</v>
      </c>
      <c r="D81" s="16">
        <v>23</v>
      </c>
      <c r="E81" s="16">
        <v>28</v>
      </c>
      <c r="F81" s="16">
        <v>21</v>
      </c>
      <c r="G81" s="16">
        <v>28</v>
      </c>
      <c r="H81" s="16">
        <v>24</v>
      </c>
      <c r="I81" s="16">
        <v>26</v>
      </c>
      <c r="J81" s="16">
        <v>24</v>
      </c>
      <c r="K81" s="16">
        <v>28</v>
      </c>
      <c r="L81" s="16">
        <v>31</v>
      </c>
      <c r="M81" s="16">
        <v>27</v>
      </c>
      <c r="N81" s="18">
        <f t="shared" si="1"/>
        <v>27.25</v>
      </c>
    </row>
    <row r="82" spans="1:14" ht="12" customHeight="1">
      <c r="A82" s="10" t="s">
        <v>118</v>
      </c>
      <c r="B82" s="18">
        <v>54</v>
      </c>
      <c r="C82" s="16">
        <v>55</v>
      </c>
      <c r="D82" s="16">
        <v>49</v>
      </c>
      <c r="E82" s="16">
        <v>47</v>
      </c>
      <c r="F82" s="16">
        <v>39</v>
      </c>
      <c r="G82" s="16">
        <v>41</v>
      </c>
      <c r="H82" s="16">
        <v>46</v>
      </c>
      <c r="I82" s="16">
        <v>47</v>
      </c>
      <c r="J82" s="16">
        <v>49</v>
      </c>
      <c r="K82" s="16">
        <v>59</v>
      </c>
      <c r="L82" s="16">
        <v>63</v>
      </c>
      <c r="M82" s="16">
        <v>66</v>
      </c>
      <c r="N82" s="18">
        <f t="shared" si="1"/>
        <v>51.25</v>
      </c>
    </row>
    <row r="83" spans="1:14" ht="12" customHeight="1">
      <c r="A83" s="10" t="s">
        <v>119</v>
      </c>
      <c r="B83" s="18">
        <v>37</v>
      </c>
      <c r="C83" s="16">
        <v>31</v>
      </c>
      <c r="D83" s="16">
        <v>29</v>
      </c>
      <c r="E83" s="16">
        <v>28</v>
      </c>
      <c r="F83" s="16">
        <v>21</v>
      </c>
      <c r="G83" s="16">
        <v>21</v>
      </c>
      <c r="H83" s="16">
        <v>27</v>
      </c>
      <c r="I83" s="16">
        <v>29</v>
      </c>
      <c r="J83" s="16">
        <v>30</v>
      </c>
      <c r="K83" s="16">
        <v>25</v>
      </c>
      <c r="L83" s="16">
        <v>25</v>
      </c>
      <c r="M83" s="16">
        <v>22</v>
      </c>
      <c r="N83" s="18">
        <f t="shared" si="1"/>
        <v>27.083333333333332</v>
      </c>
    </row>
    <row r="84" spans="1:14" ht="12" customHeight="1">
      <c r="A84" s="10" t="s">
        <v>120</v>
      </c>
      <c r="B84" s="18">
        <v>74</v>
      </c>
      <c r="C84" s="16">
        <v>75</v>
      </c>
      <c r="D84" s="16">
        <v>77</v>
      </c>
      <c r="E84" s="16">
        <v>75</v>
      </c>
      <c r="F84" s="16">
        <v>71</v>
      </c>
      <c r="G84" s="16">
        <v>72</v>
      </c>
      <c r="H84" s="16">
        <v>66</v>
      </c>
      <c r="I84" s="16">
        <v>66</v>
      </c>
      <c r="J84" s="16">
        <v>64</v>
      </c>
      <c r="K84" s="16">
        <v>64</v>
      </c>
      <c r="L84" s="16">
        <v>61</v>
      </c>
      <c r="M84" s="16">
        <v>57</v>
      </c>
      <c r="N84" s="18">
        <f t="shared" si="1"/>
        <v>68.5</v>
      </c>
    </row>
    <row r="85" spans="1:14" ht="12" customHeight="1">
      <c r="A85" s="10" t="s">
        <v>121</v>
      </c>
      <c r="B85" s="18">
        <v>85</v>
      </c>
      <c r="C85" s="16">
        <v>84</v>
      </c>
      <c r="D85" s="16">
        <v>79</v>
      </c>
      <c r="E85" s="16">
        <v>76</v>
      </c>
      <c r="F85" s="16">
        <v>70</v>
      </c>
      <c r="G85" s="16">
        <v>67</v>
      </c>
      <c r="H85" s="16">
        <v>72</v>
      </c>
      <c r="I85" s="16">
        <v>74</v>
      </c>
      <c r="J85" s="16">
        <v>81</v>
      </c>
      <c r="K85" s="16">
        <v>88</v>
      </c>
      <c r="L85" s="16">
        <v>90</v>
      </c>
      <c r="M85" s="16">
        <v>85</v>
      </c>
      <c r="N85" s="18">
        <f t="shared" si="1"/>
        <v>79.25</v>
      </c>
    </row>
    <row r="86" spans="1:14" ht="12" customHeight="1">
      <c r="A86" s="10" t="s">
        <v>122</v>
      </c>
      <c r="B86" s="18">
        <v>32</v>
      </c>
      <c r="C86" s="16">
        <v>34</v>
      </c>
      <c r="D86" s="16">
        <v>33</v>
      </c>
      <c r="E86" s="16">
        <v>30</v>
      </c>
      <c r="F86" s="16">
        <v>28</v>
      </c>
      <c r="G86" s="16">
        <v>21</v>
      </c>
      <c r="H86" s="16">
        <v>31</v>
      </c>
      <c r="I86" s="16">
        <v>30</v>
      </c>
      <c r="J86" s="16">
        <v>30</v>
      </c>
      <c r="K86" s="16">
        <v>27</v>
      </c>
      <c r="L86" s="16">
        <v>28</v>
      </c>
      <c r="M86" s="16">
        <v>29</v>
      </c>
      <c r="N86" s="18">
        <f t="shared" si="1"/>
        <v>29.416666666666668</v>
      </c>
    </row>
    <row r="87" spans="1:14" ht="12" customHeight="1">
      <c r="A87" s="10" t="s">
        <v>123</v>
      </c>
      <c r="B87" s="18">
        <v>14</v>
      </c>
      <c r="C87" s="16">
        <v>14</v>
      </c>
      <c r="D87" s="16">
        <v>15</v>
      </c>
      <c r="E87" s="16">
        <v>16</v>
      </c>
      <c r="F87" s="16">
        <v>15</v>
      </c>
      <c r="G87" s="16">
        <v>14</v>
      </c>
      <c r="H87" s="16">
        <v>10</v>
      </c>
      <c r="I87" s="16">
        <v>11</v>
      </c>
      <c r="J87" s="16">
        <v>13</v>
      </c>
      <c r="K87" s="16">
        <v>7</v>
      </c>
      <c r="L87" s="16">
        <v>9</v>
      </c>
      <c r="M87" s="16">
        <v>11</v>
      </c>
      <c r="N87" s="18">
        <f t="shared" si="1"/>
        <v>12.416666666666666</v>
      </c>
    </row>
    <row r="88" spans="1:14" s="23" customFormat="1" ht="24.75" customHeight="1">
      <c r="A88" s="19" t="s">
        <v>124</v>
      </c>
      <c r="B88" s="21">
        <v>47183</v>
      </c>
      <c r="C88" s="20">
        <v>45855</v>
      </c>
      <c r="D88" s="20">
        <v>45034</v>
      </c>
      <c r="E88" s="20">
        <v>44851</v>
      </c>
      <c r="F88" s="20">
        <v>45054</v>
      </c>
      <c r="G88" s="20">
        <v>45625</v>
      </c>
      <c r="H88" s="20">
        <v>45678</v>
      </c>
      <c r="I88" s="20">
        <v>45789</v>
      </c>
      <c r="J88" s="20">
        <v>46031</v>
      </c>
      <c r="K88" s="20">
        <v>45281</v>
      </c>
      <c r="L88" s="20">
        <v>46284</v>
      </c>
      <c r="M88" s="20">
        <v>45258</v>
      </c>
      <c r="N88" s="21">
        <f t="shared" si="1"/>
        <v>45660.25</v>
      </c>
    </row>
    <row r="89" spans="1:14" ht="12" customHeight="1">
      <c r="A89" s="11" t="s">
        <v>125</v>
      </c>
      <c r="B89" s="18">
        <v>1853</v>
      </c>
      <c r="C89" s="16">
        <v>1831</v>
      </c>
      <c r="D89" s="16">
        <v>1785</v>
      </c>
      <c r="E89" s="16">
        <v>1806</v>
      </c>
      <c r="F89" s="16">
        <v>1867</v>
      </c>
      <c r="G89" s="16">
        <v>1955</v>
      </c>
      <c r="H89" s="16">
        <v>1936</v>
      </c>
      <c r="I89" s="16">
        <v>2005</v>
      </c>
      <c r="J89" s="16">
        <v>2016</v>
      </c>
      <c r="K89" s="16">
        <v>1941</v>
      </c>
      <c r="L89" s="16">
        <v>1904</v>
      </c>
      <c r="M89" s="16">
        <v>1902</v>
      </c>
      <c r="N89" s="18">
        <f t="shared" si="1"/>
        <v>1900.0833333333333</v>
      </c>
    </row>
    <row r="90" spans="1:14" ht="12" customHeight="1">
      <c r="A90" s="11" t="s">
        <v>126</v>
      </c>
      <c r="B90" s="18">
        <v>406</v>
      </c>
      <c r="C90" s="16">
        <v>412</v>
      </c>
      <c r="D90" s="16">
        <v>395</v>
      </c>
      <c r="E90" s="16">
        <v>411</v>
      </c>
      <c r="F90" s="16">
        <v>427</v>
      </c>
      <c r="G90" s="16">
        <v>450</v>
      </c>
      <c r="H90" s="16">
        <v>418</v>
      </c>
      <c r="I90" s="16">
        <v>412</v>
      </c>
      <c r="J90" s="16">
        <v>378</v>
      </c>
      <c r="K90" s="16">
        <v>372</v>
      </c>
      <c r="L90" s="16">
        <v>411</v>
      </c>
      <c r="M90" s="16">
        <v>391</v>
      </c>
      <c r="N90" s="18">
        <f t="shared" si="1"/>
        <v>406.9166666666667</v>
      </c>
    </row>
    <row r="91" spans="1:14" ht="12" customHeight="1">
      <c r="A91" s="11" t="s">
        <v>127</v>
      </c>
      <c r="B91" s="18">
        <v>12714</v>
      </c>
      <c r="C91" s="16">
        <v>11932</v>
      </c>
      <c r="D91" s="16">
        <v>11370</v>
      </c>
      <c r="E91" s="16">
        <v>11242</v>
      </c>
      <c r="F91" s="16">
        <v>11262</v>
      </c>
      <c r="G91" s="16">
        <v>11578</v>
      </c>
      <c r="H91" s="16">
        <v>11672</v>
      </c>
      <c r="I91" s="16">
        <v>11957</v>
      </c>
      <c r="J91" s="16">
        <v>12488</v>
      </c>
      <c r="K91" s="16">
        <v>12351</v>
      </c>
      <c r="L91" s="16">
        <v>12496</v>
      </c>
      <c r="M91" s="16">
        <v>12011</v>
      </c>
      <c r="N91" s="18">
        <f t="shared" si="1"/>
        <v>11922.75</v>
      </c>
    </row>
    <row r="92" spans="1:14" ht="12" customHeight="1">
      <c r="A92" s="11" t="s">
        <v>128</v>
      </c>
      <c r="B92" s="18">
        <v>106250</v>
      </c>
      <c r="C92" s="16">
        <v>100445</v>
      </c>
      <c r="D92" s="16">
        <v>99826</v>
      </c>
      <c r="E92" s="16">
        <v>101976</v>
      </c>
      <c r="F92" s="16">
        <v>100465</v>
      </c>
      <c r="G92" s="16">
        <v>103731</v>
      </c>
      <c r="H92" s="16">
        <v>102707</v>
      </c>
      <c r="I92" s="16">
        <v>103467</v>
      </c>
      <c r="J92" s="16">
        <v>104851</v>
      </c>
      <c r="K92" s="16">
        <v>102385</v>
      </c>
      <c r="L92" s="16">
        <v>105300</v>
      </c>
      <c r="M92" s="16">
        <v>100097</v>
      </c>
      <c r="N92" s="18">
        <f t="shared" si="1"/>
        <v>102625</v>
      </c>
    </row>
    <row r="93" spans="1:14" ht="12" customHeight="1">
      <c r="A93" s="11" t="s">
        <v>129</v>
      </c>
      <c r="B93" s="18">
        <v>534</v>
      </c>
      <c r="C93" s="16">
        <v>484</v>
      </c>
      <c r="D93" s="16">
        <v>479</v>
      </c>
      <c r="E93" s="16">
        <v>483</v>
      </c>
      <c r="F93" s="16">
        <v>512</v>
      </c>
      <c r="G93" s="16">
        <v>543</v>
      </c>
      <c r="H93" s="16">
        <v>532</v>
      </c>
      <c r="I93" s="16">
        <v>502</v>
      </c>
      <c r="J93" s="16">
        <v>521</v>
      </c>
      <c r="K93" s="16">
        <v>483</v>
      </c>
      <c r="L93" s="16">
        <v>488</v>
      </c>
      <c r="M93" s="16">
        <v>479</v>
      </c>
      <c r="N93" s="18">
        <f t="shared" si="1"/>
        <v>503.3333333333333</v>
      </c>
    </row>
    <row r="94" spans="1:14" ht="12" customHeight="1">
      <c r="A94" s="11" t="s">
        <v>130</v>
      </c>
      <c r="B94" s="18">
        <v>2816</v>
      </c>
      <c r="C94" s="16">
        <v>2827</v>
      </c>
      <c r="D94" s="16">
        <v>2713</v>
      </c>
      <c r="E94" s="16">
        <v>2766</v>
      </c>
      <c r="F94" s="16">
        <v>2700</v>
      </c>
      <c r="G94" s="16">
        <v>2668</v>
      </c>
      <c r="H94" s="16">
        <v>2674</v>
      </c>
      <c r="I94" s="16">
        <v>2594</v>
      </c>
      <c r="J94" s="16">
        <v>2609</v>
      </c>
      <c r="K94" s="16">
        <v>2634</v>
      </c>
      <c r="L94" s="16">
        <v>2724</v>
      </c>
      <c r="M94" s="16">
        <v>2673</v>
      </c>
      <c r="N94" s="18">
        <f t="shared" si="1"/>
        <v>2699.8333333333335</v>
      </c>
    </row>
    <row r="95" spans="1:14" ht="12" customHeight="1">
      <c r="A95" s="11" t="s">
        <v>131</v>
      </c>
      <c r="B95" s="18">
        <v>3571</v>
      </c>
      <c r="C95" s="16">
        <v>3502</v>
      </c>
      <c r="D95" s="16">
        <v>3434</v>
      </c>
      <c r="E95" s="16">
        <v>3460</v>
      </c>
      <c r="F95" s="16">
        <v>3532</v>
      </c>
      <c r="G95" s="16">
        <v>3611</v>
      </c>
      <c r="H95" s="16">
        <v>3567</v>
      </c>
      <c r="I95" s="16">
        <v>3568</v>
      </c>
      <c r="J95" s="16">
        <v>3539</v>
      </c>
      <c r="K95" s="16">
        <v>3411</v>
      </c>
      <c r="L95" s="16">
        <v>3357</v>
      </c>
      <c r="M95" s="16">
        <v>3298</v>
      </c>
      <c r="N95" s="18">
        <f t="shared" si="1"/>
        <v>3487.5</v>
      </c>
    </row>
    <row r="96" spans="1:14" ht="12" customHeight="1">
      <c r="A96" s="11" t="s">
        <v>132</v>
      </c>
      <c r="B96" s="18">
        <v>6071</v>
      </c>
      <c r="C96" s="16">
        <v>5743</v>
      </c>
      <c r="D96" s="16">
        <v>5503</v>
      </c>
      <c r="E96" s="16">
        <v>5551</v>
      </c>
      <c r="F96" s="16">
        <v>5528</v>
      </c>
      <c r="G96" s="16">
        <v>5728</v>
      </c>
      <c r="H96" s="16">
        <v>5799</v>
      </c>
      <c r="I96" s="16">
        <v>5799</v>
      </c>
      <c r="J96" s="16">
        <v>5767</v>
      </c>
      <c r="K96" s="16">
        <v>5698</v>
      </c>
      <c r="L96" s="16">
        <v>5658</v>
      </c>
      <c r="M96" s="16">
        <v>5535</v>
      </c>
      <c r="N96" s="18">
        <f t="shared" si="1"/>
        <v>5698.333333333333</v>
      </c>
    </row>
    <row r="97" spans="1:14" ht="12" customHeight="1">
      <c r="A97" s="11" t="s">
        <v>133</v>
      </c>
      <c r="B97" s="18">
        <v>9285</v>
      </c>
      <c r="C97" s="16">
        <v>8926</v>
      </c>
      <c r="D97" s="16">
        <v>8695</v>
      </c>
      <c r="E97" s="16">
        <v>8625</v>
      </c>
      <c r="F97" s="16">
        <v>8694</v>
      </c>
      <c r="G97" s="16">
        <v>8738</v>
      </c>
      <c r="H97" s="16">
        <v>8538</v>
      </c>
      <c r="I97" s="16">
        <v>8260</v>
      </c>
      <c r="J97" s="16">
        <v>8220</v>
      </c>
      <c r="K97" s="16">
        <v>8153</v>
      </c>
      <c r="L97" s="16">
        <v>8130</v>
      </c>
      <c r="M97" s="16">
        <v>7961</v>
      </c>
      <c r="N97" s="18">
        <f t="shared" si="1"/>
        <v>8518.75</v>
      </c>
    </row>
    <row r="98" spans="1:14" ht="12" customHeight="1">
      <c r="A98" s="11" t="s">
        <v>134</v>
      </c>
      <c r="B98" s="18">
        <v>16128</v>
      </c>
      <c r="C98" s="16">
        <v>15295</v>
      </c>
      <c r="D98" s="16">
        <v>15547</v>
      </c>
      <c r="E98" s="16">
        <v>15804</v>
      </c>
      <c r="F98" s="16">
        <v>15626</v>
      </c>
      <c r="G98" s="16">
        <v>15983</v>
      </c>
      <c r="H98" s="16">
        <v>15611</v>
      </c>
      <c r="I98" s="16">
        <v>15440</v>
      </c>
      <c r="J98" s="16">
        <v>15529</v>
      </c>
      <c r="K98" s="16">
        <v>14950</v>
      </c>
      <c r="L98" s="16">
        <v>15123</v>
      </c>
      <c r="M98" s="16">
        <v>14785</v>
      </c>
      <c r="N98" s="18">
        <f t="shared" si="1"/>
        <v>15485.083333333334</v>
      </c>
    </row>
    <row r="99" spans="1:14" ht="12" customHeight="1">
      <c r="A99" s="11" t="s">
        <v>135</v>
      </c>
      <c r="B99" s="18">
        <v>289</v>
      </c>
      <c r="C99" s="16">
        <v>256</v>
      </c>
      <c r="D99" s="16">
        <v>242</v>
      </c>
      <c r="E99" s="16">
        <v>250</v>
      </c>
      <c r="F99" s="16">
        <v>251</v>
      </c>
      <c r="G99" s="16">
        <v>268</v>
      </c>
      <c r="H99" s="16">
        <v>268</v>
      </c>
      <c r="I99" s="16">
        <v>282</v>
      </c>
      <c r="J99" s="16">
        <v>283</v>
      </c>
      <c r="K99" s="16">
        <v>280</v>
      </c>
      <c r="L99" s="16">
        <v>277</v>
      </c>
      <c r="M99" s="16">
        <v>267</v>
      </c>
      <c r="N99" s="18">
        <f t="shared" si="1"/>
        <v>267.75</v>
      </c>
    </row>
    <row r="100" spans="1:14" ht="12" customHeight="1">
      <c r="A100" s="11" t="s">
        <v>136</v>
      </c>
      <c r="B100" s="18">
        <v>796</v>
      </c>
      <c r="C100" s="16">
        <v>728</v>
      </c>
      <c r="D100" s="16">
        <v>705</v>
      </c>
      <c r="E100" s="16">
        <v>751</v>
      </c>
      <c r="F100" s="16">
        <v>679</v>
      </c>
      <c r="G100" s="16">
        <v>731</v>
      </c>
      <c r="H100" s="16">
        <v>762</v>
      </c>
      <c r="I100" s="16">
        <v>794</v>
      </c>
      <c r="J100" s="16">
        <v>839</v>
      </c>
      <c r="K100" s="16">
        <v>784</v>
      </c>
      <c r="L100" s="16">
        <v>831</v>
      </c>
      <c r="M100" s="16">
        <v>775</v>
      </c>
      <c r="N100" s="18">
        <f t="shared" si="1"/>
        <v>764.5833333333334</v>
      </c>
    </row>
    <row r="101" spans="1:14" ht="12" customHeight="1">
      <c r="A101" s="11" t="s">
        <v>137</v>
      </c>
      <c r="B101" s="18">
        <v>833</v>
      </c>
      <c r="C101" s="16">
        <v>786</v>
      </c>
      <c r="D101" s="16">
        <v>726</v>
      </c>
      <c r="E101" s="16">
        <v>770</v>
      </c>
      <c r="F101" s="16">
        <v>746</v>
      </c>
      <c r="G101" s="16">
        <v>778</v>
      </c>
      <c r="H101" s="16">
        <v>757</v>
      </c>
      <c r="I101" s="16">
        <v>735</v>
      </c>
      <c r="J101" s="16">
        <v>753</v>
      </c>
      <c r="K101" s="16">
        <v>730</v>
      </c>
      <c r="L101" s="16">
        <v>700</v>
      </c>
      <c r="M101" s="16">
        <v>632</v>
      </c>
      <c r="N101" s="18">
        <f t="shared" si="1"/>
        <v>745.5</v>
      </c>
    </row>
    <row r="102" spans="1:14" ht="12" customHeight="1">
      <c r="A102" s="11" t="s">
        <v>138</v>
      </c>
      <c r="B102" s="18">
        <v>119</v>
      </c>
      <c r="C102" s="16">
        <v>111</v>
      </c>
      <c r="D102" s="16">
        <v>114</v>
      </c>
      <c r="E102" s="16">
        <v>114</v>
      </c>
      <c r="F102" s="16">
        <v>115</v>
      </c>
      <c r="G102" s="16">
        <v>109</v>
      </c>
      <c r="H102" s="16">
        <v>98</v>
      </c>
      <c r="I102" s="16">
        <v>109</v>
      </c>
      <c r="J102" s="16">
        <v>110</v>
      </c>
      <c r="K102" s="16">
        <v>116</v>
      </c>
      <c r="L102" s="16">
        <v>108</v>
      </c>
      <c r="M102" s="16">
        <v>109</v>
      </c>
      <c r="N102" s="18">
        <f t="shared" si="1"/>
        <v>111</v>
      </c>
    </row>
    <row r="103" spans="1:14" s="23" customFormat="1" ht="24.75" customHeight="1">
      <c r="A103" s="19" t="s">
        <v>139</v>
      </c>
      <c r="B103" s="21">
        <v>161665</v>
      </c>
      <c r="C103" s="20">
        <v>153278</v>
      </c>
      <c r="D103" s="20">
        <v>151534</v>
      </c>
      <c r="E103" s="20">
        <v>154009</v>
      </c>
      <c r="F103" s="20">
        <v>152404</v>
      </c>
      <c r="G103" s="20">
        <v>156871</v>
      </c>
      <c r="H103" s="20">
        <v>155339</v>
      </c>
      <c r="I103" s="20">
        <v>155924</v>
      </c>
      <c r="J103" s="20">
        <v>157903</v>
      </c>
      <c r="K103" s="20">
        <v>154288</v>
      </c>
      <c r="L103" s="20">
        <v>157507</v>
      </c>
      <c r="M103" s="20">
        <v>150915</v>
      </c>
      <c r="N103" s="21">
        <f t="shared" si="1"/>
        <v>155136.41666666666</v>
      </c>
    </row>
    <row r="104" spans="1:14" s="31" customFormat="1" ht="16.5" customHeight="1" thickBot="1">
      <c r="A104" s="28" t="s">
        <v>140</v>
      </c>
      <c r="B104" s="29">
        <v>751367</v>
      </c>
      <c r="C104" s="30">
        <v>718321</v>
      </c>
      <c r="D104" s="30">
        <v>702340</v>
      </c>
      <c r="E104" s="30">
        <v>701167</v>
      </c>
      <c r="F104" s="30">
        <v>702547</v>
      </c>
      <c r="G104" s="30">
        <v>721141</v>
      </c>
      <c r="H104" s="30">
        <v>721405</v>
      </c>
      <c r="I104" s="30">
        <v>727984</v>
      </c>
      <c r="J104" s="30">
        <v>738066</v>
      </c>
      <c r="K104" s="30">
        <v>726179</v>
      </c>
      <c r="L104" s="30">
        <v>736948</v>
      </c>
      <c r="M104" s="30">
        <v>716238</v>
      </c>
      <c r="N104" s="29">
        <f t="shared" si="1"/>
        <v>721975.25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  <row r="108" ht="12">
      <c r="B108" s="26"/>
    </row>
    <row r="115" ht="12.75" customHeight="1"/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Header>&amp;L&amp;C&amp;R</oddHeader>
    <oddFooter>&amp;L&amp;6Source: National Data Bank, USDA/Food and Nutrition Service&amp;C&amp;6Page &amp;P of &amp;N&amp;R&amp;6Printed on: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42278</v>
      </c>
      <c r="C5" s="69">
        <f>DATE(RIGHT(A2,4)-1,11,1)</f>
        <v>42309</v>
      </c>
      <c r="D5" s="69">
        <f>DATE(RIGHT(A2,4)-1,12,1)</f>
        <v>42339</v>
      </c>
      <c r="E5" s="69">
        <f>DATE(RIGHT(A2,4),1,1)</f>
        <v>42370</v>
      </c>
      <c r="F5" s="69">
        <f>DATE(RIGHT(A2,4),2,1)</f>
        <v>42401</v>
      </c>
      <c r="G5" s="69">
        <f>DATE(RIGHT(A2,4),3,1)</f>
        <v>42430</v>
      </c>
      <c r="H5" s="69">
        <f>DATE(RIGHT(A2,4),4,1)</f>
        <v>42461</v>
      </c>
      <c r="I5" s="69">
        <f>DATE(RIGHT(A2,4),5,1)</f>
        <v>42491</v>
      </c>
      <c r="J5" s="69">
        <f>DATE(RIGHT(A2,4),6,1)</f>
        <v>42522</v>
      </c>
      <c r="K5" s="69">
        <f>DATE(RIGHT(A2,4),7,1)</f>
        <v>42552</v>
      </c>
      <c r="L5" s="69">
        <f>DATE(RIGHT(A2,4),8,1)</f>
        <v>42583</v>
      </c>
      <c r="M5" s="69">
        <f>DATE(RIGHT(A2,4),9,1)</f>
        <v>42614</v>
      </c>
      <c r="N5" s="17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970</v>
      </c>
      <c r="C6" s="74">
        <v>988</v>
      </c>
      <c r="D6" s="74">
        <v>957</v>
      </c>
      <c r="E6" s="74">
        <v>990</v>
      </c>
      <c r="F6" s="74">
        <v>959</v>
      </c>
      <c r="G6" s="74">
        <v>988</v>
      </c>
      <c r="H6" s="74">
        <v>926</v>
      </c>
      <c r="I6" s="74">
        <v>924</v>
      </c>
      <c r="J6" s="74">
        <v>881</v>
      </c>
      <c r="K6" s="74">
        <v>868</v>
      </c>
      <c r="L6" s="74">
        <v>897</v>
      </c>
      <c r="M6" s="75">
        <v>864</v>
      </c>
      <c r="N6" s="73">
        <f aca="true" t="shared" si="0" ref="N6:N104">IF(SUM(B6:M6)&gt;0,AVERAGE(B6:M6),"0")</f>
        <v>934.3333333333334</v>
      </c>
    </row>
    <row r="7" spans="1:14" s="76" customFormat="1" ht="12" customHeight="1">
      <c r="A7" s="72" t="str">
        <f>'Pregnant Women Participating'!A7</f>
        <v>Maine</v>
      </c>
      <c r="B7" s="73">
        <v>807</v>
      </c>
      <c r="C7" s="74">
        <v>822</v>
      </c>
      <c r="D7" s="74">
        <v>808</v>
      </c>
      <c r="E7" s="74">
        <v>813</v>
      </c>
      <c r="F7" s="74">
        <v>815</v>
      </c>
      <c r="G7" s="74">
        <v>804</v>
      </c>
      <c r="H7" s="74">
        <v>815</v>
      </c>
      <c r="I7" s="74">
        <v>821</v>
      </c>
      <c r="J7" s="74">
        <v>829</v>
      </c>
      <c r="K7" s="74">
        <v>810</v>
      </c>
      <c r="L7" s="74">
        <v>814</v>
      </c>
      <c r="M7" s="75">
        <v>808</v>
      </c>
      <c r="N7" s="73">
        <f t="shared" si="0"/>
        <v>813.8333333333334</v>
      </c>
    </row>
    <row r="8" spans="1:14" s="76" customFormat="1" ht="12" customHeight="1">
      <c r="A8" s="72" t="str">
        <f>'Pregnant Women Participating'!A8</f>
        <v>Massachusetts</v>
      </c>
      <c r="B8" s="73">
        <v>3147</v>
      </c>
      <c r="C8" s="74">
        <v>3223</v>
      </c>
      <c r="D8" s="74">
        <v>3224</v>
      </c>
      <c r="E8" s="74">
        <v>3283</v>
      </c>
      <c r="F8" s="74">
        <v>3258</v>
      </c>
      <c r="G8" s="74">
        <v>3346</v>
      </c>
      <c r="H8" s="74">
        <v>3349</v>
      </c>
      <c r="I8" s="74">
        <v>3322</v>
      </c>
      <c r="J8" s="74">
        <v>3208</v>
      </c>
      <c r="K8" s="74">
        <v>3175</v>
      </c>
      <c r="L8" s="74">
        <v>3288</v>
      </c>
      <c r="M8" s="75">
        <v>3276</v>
      </c>
      <c r="N8" s="73">
        <f t="shared" si="0"/>
        <v>3258.25</v>
      </c>
    </row>
    <row r="9" spans="1:14" s="76" customFormat="1" ht="12" customHeight="1">
      <c r="A9" s="72" t="str">
        <f>'Pregnant Women Participating'!A9</f>
        <v>New Hampshire</v>
      </c>
      <c r="B9" s="73">
        <v>626</v>
      </c>
      <c r="C9" s="74">
        <v>599</v>
      </c>
      <c r="D9" s="74">
        <v>605</v>
      </c>
      <c r="E9" s="74">
        <v>589</v>
      </c>
      <c r="F9" s="74">
        <v>568</v>
      </c>
      <c r="G9" s="74">
        <v>606</v>
      </c>
      <c r="H9" s="74">
        <v>607</v>
      </c>
      <c r="I9" s="74">
        <v>604</v>
      </c>
      <c r="J9" s="74">
        <v>609</v>
      </c>
      <c r="K9" s="74">
        <v>617</v>
      </c>
      <c r="L9" s="74">
        <v>581</v>
      </c>
      <c r="M9" s="75">
        <v>586</v>
      </c>
      <c r="N9" s="73">
        <f t="shared" si="0"/>
        <v>599.75</v>
      </c>
    </row>
    <row r="10" spans="1:14" s="76" customFormat="1" ht="12" customHeight="1">
      <c r="A10" s="72" t="str">
        <f>'Pregnant Women Participating'!A10</f>
        <v>New York</v>
      </c>
      <c r="B10" s="73">
        <v>11143</v>
      </c>
      <c r="C10" s="74">
        <v>10993</v>
      </c>
      <c r="D10" s="74">
        <v>10903</v>
      </c>
      <c r="E10" s="74">
        <v>10950</v>
      </c>
      <c r="F10" s="74">
        <v>11027</v>
      </c>
      <c r="G10" s="74">
        <v>11257</v>
      </c>
      <c r="H10" s="74">
        <v>11231</v>
      </c>
      <c r="I10" s="74">
        <v>11425</v>
      </c>
      <c r="J10" s="74">
        <v>11340</v>
      </c>
      <c r="K10" s="74">
        <v>11112</v>
      </c>
      <c r="L10" s="74">
        <v>11224</v>
      </c>
      <c r="M10" s="75">
        <v>11219</v>
      </c>
      <c r="N10" s="73">
        <f t="shared" si="0"/>
        <v>11152</v>
      </c>
    </row>
    <row r="11" spans="1:14" s="76" customFormat="1" ht="12" customHeight="1">
      <c r="A11" s="72" t="str">
        <f>'Pregnant Women Participating'!A11</f>
        <v>Rhode Island</v>
      </c>
      <c r="B11" s="73">
        <v>352</v>
      </c>
      <c r="C11" s="74">
        <v>371</v>
      </c>
      <c r="D11" s="74">
        <v>365</v>
      </c>
      <c r="E11" s="74">
        <v>368</v>
      </c>
      <c r="F11" s="74">
        <v>358</v>
      </c>
      <c r="G11" s="74">
        <v>382</v>
      </c>
      <c r="H11" s="74">
        <v>371</v>
      </c>
      <c r="I11" s="74">
        <v>376</v>
      </c>
      <c r="J11" s="74">
        <v>366</v>
      </c>
      <c r="K11" s="74">
        <v>350</v>
      </c>
      <c r="L11" s="74">
        <v>341</v>
      </c>
      <c r="M11" s="75">
        <v>342</v>
      </c>
      <c r="N11" s="73">
        <f t="shared" si="0"/>
        <v>361.8333333333333</v>
      </c>
    </row>
    <row r="12" spans="1:14" s="76" customFormat="1" ht="12" customHeight="1">
      <c r="A12" s="72" t="str">
        <f>'Pregnant Women Participating'!A12</f>
        <v>Vermont</v>
      </c>
      <c r="B12" s="73">
        <v>831</v>
      </c>
      <c r="C12" s="74">
        <v>829</v>
      </c>
      <c r="D12" s="74">
        <v>842</v>
      </c>
      <c r="E12" s="74">
        <v>847</v>
      </c>
      <c r="F12" s="74">
        <v>799</v>
      </c>
      <c r="G12" s="74">
        <v>754</v>
      </c>
      <c r="H12" s="74">
        <v>769</v>
      </c>
      <c r="I12" s="74">
        <v>761</v>
      </c>
      <c r="J12" s="74">
        <v>750</v>
      </c>
      <c r="K12" s="74">
        <v>746</v>
      </c>
      <c r="L12" s="74">
        <v>738</v>
      </c>
      <c r="M12" s="75">
        <v>737</v>
      </c>
      <c r="N12" s="73">
        <f t="shared" si="0"/>
        <v>783.5833333333334</v>
      </c>
    </row>
    <row r="13" spans="1:14" s="76" customFormat="1" ht="12" customHeight="1">
      <c r="A13" s="72" t="str">
        <f>'Pregnant Women Participating'!A13</f>
        <v>Indian Township, ME</v>
      </c>
      <c r="B13" s="73">
        <v>1</v>
      </c>
      <c r="C13" s="74">
        <v>2</v>
      </c>
      <c r="D13" s="74">
        <v>1</v>
      </c>
      <c r="E13" s="74">
        <v>1</v>
      </c>
      <c r="F13" s="74">
        <v>1</v>
      </c>
      <c r="G13" s="74">
        <v>1</v>
      </c>
      <c r="H13" s="74">
        <v>1</v>
      </c>
      <c r="I13" s="74">
        <v>0</v>
      </c>
      <c r="J13" s="74">
        <v>0</v>
      </c>
      <c r="K13" s="74">
        <v>1</v>
      </c>
      <c r="L13" s="74">
        <v>0</v>
      </c>
      <c r="M13" s="75">
        <v>1</v>
      </c>
      <c r="N13" s="73">
        <f t="shared" si="0"/>
        <v>0.8333333333333334</v>
      </c>
    </row>
    <row r="14" spans="1:14" s="76" customFormat="1" ht="12" customHeight="1">
      <c r="A14" s="72" t="str">
        <f>'Pregnant Women Participating'!A14</f>
        <v>Pleasant Point, ME</v>
      </c>
      <c r="B14" s="73">
        <v>0</v>
      </c>
      <c r="C14" s="74">
        <v>0</v>
      </c>
      <c r="D14" s="74">
        <v>1</v>
      </c>
      <c r="E14" s="74">
        <v>1</v>
      </c>
      <c r="F14" s="74">
        <v>1</v>
      </c>
      <c r="G14" s="74">
        <v>1</v>
      </c>
      <c r="H14" s="74">
        <v>1</v>
      </c>
      <c r="I14" s="74">
        <v>1</v>
      </c>
      <c r="J14" s="74">
        <v>3</v>
      </c>
      <c r="K14" s="74">
        <v>3</v>
      </c>
      <c r="L14" s="74">
        <v>2</v>
      </c>
      <c r="M14" s="75">
        <v>3</v>
      </c>
      <c r="N14" s="73">
        <f t="shared" si="0"/>
        <v>1.4166666666666667</v>
      </c>
    </row>
    <row r="15" spans="1:14" s="76" customFormat="1" ht="12" customHeight="1">
      <c r="A15" s="72" t="str">
        <f>'Pregnant Women Participating'!A15</f>
        <v>Seneca Nation, NY</v>
      </c>
      <c r="B15" s="73">
        <v>8</v>
      </c>
      <c r="C15" s="74">
        <v>6</v>
      </c>
      <c r="D15" s="74">
        <v>7</v>
      </c>
      <c r="E15" s="74">
        <v>5</v>
      </c>
      <c r="F15" s="74">
        <v>7</v>
      </c>
      <c r="G15" s="74">
        <v>5</v>
      </c>
      <c r="H15" s="74">
        <v>7</v>
      </c>
      <c r="I15" s="74">
        <v>5</v>
      </c>
      <c r="J15" s="74">
        <v>10</v>
      </c>
      <c r="K15" s="74">
        <v>9</v>
      </c>
      <c r="L15" s="74">
        <v>9</v>
      </c>
      <c r="M15" s="75">
        <v>7</v>
      </c>
      <c r="N15" s="73">
        <f t="shared" si="0"/>
        <v>7.083333333333333</v>
      </c>
    </row>
    <row r="16" spans="1:14" s="81" customFormat="1" ht="24.75" customHeight="1">
      <c r="A16" s="77" t="str">
        <f>'Pregnant Women Participating'!A16</f>
        <v>Northeast Region</v>
      </c>
      <c r="B16" s="78">
        <v>17885</v>
      </c>
      <c r="C16" s="79">
        <v>17833</v>
      </c>
      <c r="D16" s="79">
        <v>17713</v>
      </c>
      <c r="E16" s="79">
        <v>17847</v>
      </c>
      <c r="F16" s="79">
        <v>17793</v>
      </c>
      <c r="G16" s="79">
        <v>18144</v>
      </c>
      <c r="H16" s="79">
        <v>18077</v>
      </c>
      <c r="I16" s="79">
        <v>18239</v>
      </c>
      <c r="J16" s="79">
        <v>17996</v>
      </c>
      <c r="K16" s="79">
        <v>17691</v>
      </c>
      <c r="L16" s="79">
        <v>17894</v>
      </c>
      <c r="M16" s="80">
        <v>17843</v>
      </c>
      <c r="N16" s="78">
        <f t="shared" si="0"/>
        <v>17912.916666666668</v>
      </c>
    </row>
    <row r="17" spans="1:14" ht="12" customHeight="1">
      <c r="A17" s="72" t="str">
        <f>'Pregnant Women Participating'!A17</f>
        <v>Delaware</v>
      </c>
      <c r="B17" s="73">
        <v>397</v>
      </c>
      <c r="C17" s="74">
        <v>372</v>
      </c>
      <c r="D17" s="74">
        <v>349</v>
      </c>
      <c r="E17" s="74">
        <v>343</v>
      </c>
      <c r="F17" s="74">
        <v>362</v>
      </c>
      <c r="G17" s="74">
        <v>372</v>
      </c>
      <c r="H17" s="74">
        <v>377</v>
      </c>
      <c r="I17" s="74">
        <v>373</v>
      </c>
      <c r="J17" s="74">
        <v>375</v>
      </c>
      <c r="K17" s="74">
        <v>373</v>
      </c>
      <c r="L17" s="74">
        <v>362</v>
      </c>
      <c r="M17" s="75">
        <v>340</v>
      </c>
      <c r="N17" s="73">
        <f t="shared" si="0"/>
        <v>366.25</v>
      </c>
    </row>
    <row r="18" spans="1:14" ht="12" customHeight="1">
      <c r="A18" s="72" t="str">
        <f>'Pregnant Women Participating'!A18</f>
        <v>District of Columbia</v>
      </c>
      <c r="B18" s="73">
        <v>583</v>
      </c>
      <c r="C18" s="74">
        <v>599</v>
      </c>
      <c r="D18" s="74">
        <v>602</v>
      </c>
      <c r="E18" s="74">
        <v>595</v>
      </c>
      <c r="F18" s="74">
        <v>628</v>
      </c>
      <c r="G18" s="74">
        <v>652</v>
      </c>
      <c r="H18" s="74">
        <v>645</v>
      </c>
      <c r="I18" s="74">
        <v>626</v>
      </c>
      <c r="J18" s="74">
        <v>621</v>
      </c>
      <c r="K18" s="74">
        <v>621</v>
      </c>
      <c r="L18" s="74">
        <v>626</v>
      </c>
      <c r="M18" s="75">
        <v>663</v>
      </c>
      <c r="N18" s="73">
        <f t="shared" si="0"/>
        <v>621.75</v>
      </c>
    </row>
    <row r="19" spans="1:14" ht="12" customHeight="1">
      <c r="A19" s="72" t="str">
        <f>'Pregnant Women Participating'!A19</f>
        <v>Maryland</v>
      </c>
      <c r="B19" s="73">
        <v>3690</v>
      </c>
      <c r="C19" s="74">
        <v>3706</v>
      </c>
      <c r="D19" s="74">
        <v>3630</v>
      </c>
      <c r="E19" s="74">
        <v>3619</v>
      </c>
      <c r="F19" s="74">
        <v>3669</v>
      </c>
      <c r="G19" s="74">
        <v>3674</v>
      </c>
      <c r="H19" s="74">
        <v>3732</v>
      </c>
      <c r="I19" s="74">
        <v>3692</v>
      </c>
      <c r="J19" s="74">
        <v>3688</v>
      </c>
      <c r="K19" s="74">
        <v>3633</v>
      </c>
      <c r="L19" s="74">
        <v>3603</v>
      </c>
      <c r="M19" s="75">
        <v>3624</v>
      </c>
      <c r="N19" s="73">
        <f t="shared" si="0"/>
        <v>3663.3333333333335</v>
      </c>
    </row>
    <row r="20" spans="1:14" ht="12" customHeight="1">
      <c r="A20" s="72" t="str">
        <f>'Pregnant Women Participating'!A20</f>
        <v>New Jersey</v>
      </c>
      <c r="B20" s="73">
        <v>4681</v>
      </c>
      <c r="C20" s="74">
        <v>4599</v>
      </c>
      <c r="D20" s="74">
        <v>4561</v>
      </c>
      <c r="E20" s="74">
        <v>4471</v>
      </c>
      <c r="F20" s="74">
        <v>4484</v>
      </c>
      <c r="G20" s="74">
        <v>4512</v>
      </c>
      <c r="H20" s="74">
        <v>4439</v>
      </c>
      <c r="I20" s="74">
        <v>4494</v>
      </c>
      <c r="J20" s="74">
        <v>4555</v>
      </c>
      <c r="K20" s="74">
        <v>4526</v>
      </c>
      <c r="L20" s="74">
        <v>4531</v>
      </c>
      <c r="M20" s="75">
        <v>4517</v>
      </c>
      <c r="N20" s="73">
        <f t="shared" si="0"/>
        <v>4530.833333333333</v>
      </c>
    </row>
    <row r="21" spans="1:14" ht="12" customHeight="1">
      <c r="A21" s="72" t="str">
        <f>'Pregnant Women Participating'!A21</f>
        <v>Pennsylvania</v>
      </c>
      <c r="B21" s="73">
        <v>7952</v>
      </c>
      <c r="C21" s="74">
        <v>7948</v>
      </c>
      <c r="D21" s="74">
        <v>7935</v>
      </c>
      <c r="E21" s="74">
        <v>7868</v>
      </c>
      <c r="F21" s="74">
        <v>7863</v>
      </c>
      <c r="G21" s="74">
        <v>7891</v>
      </c>
      <c r="H21" s="74">
        <v>7876</v>
      </c>
      <c r="I21" s="74">
        <v>7891</v>
      </c>
      <c r="J21" s="74">
        <v>7928</v>
      </c>
      <c r="K21" s="74">
        <v>7731</v>
      </c>
      <c r="L21" s="74">
        <v>7844</v>
      </c>
      <c r="M21" s="75">
        <v>7870</v>
      </c>
      <c r="N21" s="73">
        <f t="shared" si="0"/>
        <v>7883.083333333333</v>
      </c>
    </row>
    <row r="22" spans="1:14" ht="12" customHeight="1">
      <c r="A22" s="72" t="str">
        <f>'Pregnant Women Participating'!A22</f>
        <v>Puerto Rico</v>
      </c>
      <c r="B22" s="73">
        <v>4753</v>
      </c>
      <c r="C22" s="74">
        <v>4771</v>
      </c>
      <c r="D22" s="74">
        <v>4778</v>
      </c>
      <c r="E22" s="74">
        <v>4743</v>
      </c>
      <c r="F22" s="74">
        <v>4734</v>
      </c>
      <c r="G22" s="74">
        <v>4755</v>
      </c>
      <c r="H22" s="74">
        <v>4823</v>
      </c>
      <c r="I22" s="74">
        <v>4838</v>
      </c>
      <c r="J22" s="74">
        <v>4981</v>
      </c>
      <c r="K22" s="74">
        <v>4859</v>
      </c>
      <c r="L22" s="74">
        <v>5049</v>
      </c>
      <c r="M22" s="75">
        <v>5007</v>
      </c>
      <c r="N22" s="73">
        <f t="shared" si="0"/>
        <v>4840.916666666667</v>
      </c>
    </row>
    <row r="23" spans="1:14" ht="12" customHeight="1">
      <c r="A23" s="72" t="str">
        <f>'Pregnant Women Participating'!A23</f>
        <v>Virginia</v>
      </c>
      <c r="B23" s="73">
        <v>3815</v>
      </c>
      <c r="C23" s="74">
        <v>3737</v>
      </c>
      <c r="D23" s="74">
        <v>3692</v>
      </c>
      <c r="E23" s="74">
        <v>3606</v>
      </c>
      <c r="F23" s="74">
        <v>3660</v>
      </c>
      <c r="G23" s="74">
        <v>3798</v>
      </c>
      <c r="H23" s="74">
        <v>3732</v>
      </c>
      <c r="I23" s="74">
        <v>3725</v>
      </c>
      <c r="J23" s="74">
        <v>3636</v>
      </c>
      <c r="K23" s="74">
        <v>3651</v>
      </c>
      <c r="L23" s="74">
        <v>3699</v>
      </c>
      <c r="M23" s="75">
        <v>3684</v>
      </c>
      <c r="N23" s="73">
        <f t="shared" si="0"/>
        <v>3702.9166666666665</v>
      </c>
    </row>
    <row r="24" spans="1:14" ht="12" customHeight="1">
      <c r="A24" s="72" t="str">
        <f>'Pregnant Women Participating'!A24</f>
        <v>Virgin Islands</v>
      </c>
      <c r="B24" s="73">
        <v>99</v>
      </c>
      <c r="C24" s="74">
        <v>112</v>
      </c>
      <c r="D24" s="74">
        <v>96</v>
      </c>
      <c r="E24" s="74">
        <v>91</v>
      </c>
      <c r="F24" s="74">
        <v>101</v>
      </c>
      <c r="G24" s="74">
        <v>91</v>
      </c>
      <c r="H24" s="74">
        <v>84</v>
      </c>
      <c r="I24" s="74">
        <v>83</v>
      </c>
      <c r="J24" s="74">
        <v>82</v>
      </c>
      <c r="K24" s="74">
        <v>75</v>
      </c>
      <c r="L24" s="74">
        <v>83</v>
      </c>
      <c r="M24" s="75">
        <v>81</v>
      </c>
      <c r="N24" s="73">
        <f t="shared" si="0"/>
        <v>89.83333333333333</v>
      </c>
    </row>
    <row r="25" spans="1:14" ht="12" customHeight="1">
      <c r="A25" s="72" t="str">
        <f>'Pregnant Women Participating'!A25</f>
        <v>West Virginia</v>
      </c>
      <c r="B25" s="73">
        <v>1154</v>
      </c>
      <c r="C25" s="74">
        <v>1105</v>
      </c>
      <c r="D25" s="74">
        <v>1122</v>
      </c>
      <c r="E25" s="74">
        <v>1106</v>
      </c>
      <c r="F25" s="74">
        <v>1143</v>
      </c>
      <c r="G25" s="74">
        <v>1162</v>
      </c>
      <c r="H25" s="74">
        <v>1169</v>
      </c>
      <c r="I25" s="74">
        <v>1133</v>
      </c>
      <c r="J25" s="74">
        <v>1129</v>
      </c>
      <c r="K25" s="74">
        <v>1137</v>
      </c>
      <c r="L25" s="74">
        <v>1134</v>
      </c>
      <c r="M25" s="75">
        <v>1149</v>
      </c>
      <c r="N25" s="73">
        <f t="shared" si="0"/>
        <v>1136.9166666666667</v>
      </c>
    </row>
    <row r="26" spans="1:14" s="82" customFormat="1" ht="24.75" customHeight="1">
      <c r="A26" s="77" t="str">
        <f>'Pregnant Women Participating'!A26</f>
        <v>Mid-Atlantic Region</v>
      </c>
      <c r="B26" s="78">
        <v>27124</v>
      </c>
      <c r="C26" s="79">
        <v>26949</v>
      </c>
      <c r="D26" s="79">
        <v>26765</v>
      </c>
      <c r="E26" s="79">
        <v>26442</v>
      </c>
      <c r="F26" s="79">
        <v>26644</v>
      </c>
      <c r="G26" s="79">
        <v>26907</v>
      </c>
      <c r="H26" s="79">
        <v>26877</v>
      </c>
      <c r="I26" s="79">
        <v>26855</v>
      </c>
      <c r="J26" s="79">
        <v>26995</v>
      </c>
      <c r="K26" s="79">
        <v>26606</v>
      </c>
      <c r="L26" s="79">
        <v>26931</v>
      </c>
      <c r="M26" s="80">
        <v>26935</v>
      </c>
      <c r="N26" s="78">
        <f t="shared" si="0"/>
        <v>26835.833333333332</v>
      </c>
    </row>
    <row r="27" spans="1:14" ht="12" customHeight="1">
      <c r="A27" s="72" t="str">
        <f>'Pregnant Women Participating'!A27</f>
        <v>Alabama</v>
      </c>
      <c r="B27" s="73">
        <v>1874</v>
      </c>
      <c r="C27" s="74">
        <v>1894</v>
      </c>
      <c r="D27" s="74">
        <v>1810</v>
      </c>
      <c r="E27" s="74">
        <v>1811</v>
      </c>
      <c r="F27" s="74">
        <v>1846</v>
      </c>
      <c r="G27" s="74">
        <v>1883</v>
      </c>
      <c r="H27" s="74">
        <v>1876</v>
      </c>
      <c r="I27" s="74">
        <v>1889</v>
      </c>
      <c r="J27" s="74">
        <v>1921</v>
      </c>
      <c r="K27" s="74">
        <v>1897</v>
      </c>
      <c r="L27" s="74">
        <v>1920</v>
      </c>
      <c r="M27" s="75">
        <v>1962</v>
      </c>
      <c r="N27" s="73">
        <f t="shared" si="0"/>
        <v>1881.9166666666667</v>
      </c>
    </row>
    <row r="28" spans="1:14" ht="12" customHeight="1">
      <c r="A28" s="72" t="str">
        <f>'Pregnant Women Participating'!A28</f>
        <v>Florida</v>
      </c>
      <c r="B28" s="73">
        <v>14457</v>
      </c>
      <c r="C28" s="74">
        <v>14430</v>
      </c>
      <c r="D28" s="74">
        <v>14240</v>
      </c>
      <c r="E28" s="74">
        <v>14360</v>
      </c>
      <c r="F28" s="74">
        <v>14326</v>
      </c>
      <c r="G28" s="74">
        <v>14386</v>
      </c>
      <c r="H28" s="74">
        <v>14341</v>
      </c>
      <c r="I28" s="74">
        <v>14280</v>
      </c>
      <c r="J28" s="74">
        <v>14215</v>
      </c>
      <c r="K28" s="74">
        <v>14263</v>
      </c>
      <c r="L28" s="74">
        <v>14549</v>
      </c>
      <c r="M28" s="75">
        <v>14430</v>
      </c>
      <c r="N28" s="73">
        <f t="shared" si="0"/>
        <v>14356.416666666666</v>
      </c>
    </row>
    <row r="29" spans="1:14" ht="12" customHeight="1">
      <c r="A29" s="72" t="str">
        <f>'Pregnant Women Participating'!A29</f>
        <v>Georgia</v>
      </c>
      <c r="B29" s="73">
        <v>5384</v>
      </c>
      <c r="C29" s="74">
        <v>5303</v>
      </c>
      <c r="D29" s="74">
        <v>5214</v>
      </c>
      <c r="E29" s="74">
        <v>5202</v>
      </c>
      <c r="F29" s="74">
        <v>5218</v>
      </c>
      <c r="G29" s="74">
        <v>5290</v>
      </c>
      <c r="H29" s="74">
        <v>5309</v>
      </c>
      <c r="I29" s="74">
        <v>5361</v>
      </c>
      <c r="J29" s="74">
        <v>6595</v>
      </c>
      <c r="K29" s="74">
        <v>6486</v>
      </c>
      <c r="L29" s="74">
        <v>6597</v>
      </c>
      <c r="M29" s="75">
        <v>6160</v>
      </c>
      <c r="N29" s="73">
        <f t="shared" si="0"/>
        <v>5676.583333333333</v>
      </c>
    </row>
    <row r="30" spans="1:14" ht="12" customHeight="1">
      <c r="A30" s="72" t="str">
        <f>'Pregnant Women Participating'!A30</f>
        <v>Kentucky</v>
      </c>
      <c r="B30" s="73">
        <v>2310</v>
      </c>
      <c r="C30" s="74">
        <v>2269</v>
      </c>
      <c r="D30" s="74">
        <v>2225</v>
      </c>
      <c r="E30" s="74">
        <v>2255</v>
      </c>
      <c r="F30" s="74">
        <v>2284</v>
      </c>
      <c r="G30" s="74">
        <v>2312</v>
      </c>
      <c r="H30" s="74">
        <v>2269</v>
      </c>
      <c r="I30" s="74">
        <v>2291</v>
      </c>
      <c r="J30" s="74">
        <v>2287</v>
      </c>
      <c r="K30" s="74">
        <v>2274</v>
      </c>
      <c r="L30" s="74">
        <v>2322</v>
      </c>
      <c r="M30" s="75">
        <v>2346</v>
      </c>
      <c r="N30" s="73">
        <f t="shared" si="0"/>
        <v>2287</v>
      </c>
    </row>
    <row r="31" spans="1:14" ht="12" customHeight="1">
      <c r="A31" s="72" t="str">
        <f>'Pregnant Women Participating'!A31</f>
        <v>Mississippi</v>
      </c>
      <c r="B31" s="73">
        <v>890</v>
      </c>
      <c r="C31" s="74">
        <v>884</v>
      </c>
      <c r="D31" s="74">
        <v>827</v>
      </c>
      <c r="E31" s="74">
        <v>822</v>
      </c>
      <c r="F31" s="74">
        <v>853</v>
      </c>
      <c r="G31" s="74">
        <v>861</v>
      </c>
      <c r="H31" s="74">
        <v>885</v>
      </c>
      <c r="I31" s="74">
        <v>883</v>
      </c>
      <c r="J31" s="74">
        <v>883</v>
      </c>
      <c r="K31" s="74">
        <v>860</v>
      </c>
      <c r="L31" s="74">
        <v>906</v>
      </c>
      <c r="M31" s="75">
        <v>935</v>
      </c>
      <c r="N31" s="73">
        <f t="shared" si="0"/>
        <v>874.0833333333334</v>
      </c>
    </row>
    <row r="32" spans="1:14" ht="12" customHeight="1">
      <c r="A32" s="72" t="str">
        <f>'Pregnant Women Participating'!A32</f>
        <v>North Carolina</v>
      </c>
      <c r="B32" s="73">
        <v>7519</v>
      </c>
      <c r="C32" s="74">
        <v>7448</v>
      </c>
      <c r="D32" s="74">
        <v>7330</v>
      </c>
      <c r="E32" s="74">
        <v>7265</v>
      </c>
      <c r="F32" s="74">
        <v>7448</v>
      </c>
      <c r="G32" s="74">
        <v>7521</v>
      </c>
      <c r="H32" s="74">
        <v>7496</v>
      </c>
      <c r="I32" s="74">
        <v>7467</v>
      </c>
      <c r="J32" s="74">
        <v>7468</v>
      </c>
      <c r="K32" s="74">
        <v>7467</v>
      </c>
      <c r="L32" s="74">
        <v>7651</v>
      </c>
      <c r="M32" s="75">
        <v>7608</v>
      </c>
      <c r="N32" s="73">
        <f t="shared" si="0"/>
        <v>7474</v>
      </c>
    </row>
    <row r="33" spans="1:14" ht="12" customHeight="1">
      <c r="A33" s="72" t="str">
        <f>'Pregnant Women Participating'!A33</f>
        <v>South Carolina</v>
      </c>
      <c r="B33" s="73">
        <v>2639</v>
      </c>
      <c r="C33" s="74">
        <v>2637</v>
      </c>
      <c r="D33" s="74">
        <v>2623</v>
      </c>
      <c r="E33" s="74">
        <v>2575</v>
      </c>
      <c r="F33" s="74">
        <v>2618</v>
      </c>
      <c r="G33" s="74">
        <v>2650</v>
      </c>
      <c r="H33" s="74">
        <v>2575</v>
      </c>
      <c r="I33" s="74">
        <v>2528</v>
      </c>
      <c r="J33" s="74">
        <v>2482</v>
      </c>
      <c r="K33" s="74">
        <v>2524</v>
      </c>
      <c r="L33" s="74">
        <v>2591</v>
      </c>
      <c r="M33" s="75">
        <v>2587</v>
      </c>
      <c r="N33" s="73">
        <f t="shared" si="0"/>
        <v>2585.75</v>
      </c>
    </row>
    <row r="34" spans="1:14" ht="12" customHeight="1">
      <c r="A34" s="72" t="str">
        <f>'Pregnant Women Participating'!A34</f>
        <v>Tennessee</v>
      </c>
      <c r="B34" s="73">
        <v>4263</v>
      </c>
      <c r="C34" s="74">
        <v>4203</v>
      </c>
      <c r="D34" s="74">
        <v>4144</v>
      </c>
      <c r="E34" s="74">
        <v>4040</v>
      </c>
      <c r="F34" s="74">
        <v>4073</v>
      </c>
      <c r="G34" s="74">
        <v>4137</v>
      </c>
      <c r="H34" s="74">
        <v>4152</v>
      </c>
      <c r="I34" s="74">
        <v>4154</v>
      </c>
      <c r="J34" s="74">
        <v>4157</v>
      </c>
      <c r="K34" s="74">
        <v>4095</v>
      </c>
      <c r="L34" s="74">
        <v>4212</v>
      </c>
      <c r="M34" s="75">
        <v>4175</v>
      </c>
      <c r="N34" s="73">
        <f t="shared" si="0"/>
        <v>4150.416666666667</v>
      </c>
    </row>
    <row r="35" spans="1:14" ht="12" customHeight="1">
      <c r="A35" s="72" t="str">
        <f>'Pregnant Women Participating'!A35</f>
        <v>Choctaw Indians, MS</v>
      </c>
      <c r="B35" s="73">
        <v>3</v>
      </c>
      <c r="C35" s="74">
        <v>2</v>
      </c>
      <c r="D35" s="74">
        <v>3</v>
      </c>
      <c r="E35" s="74">
        <v>3</v>
      </c>
      <c r="F35" s="74">
        <v>3</v>
      </c>
      <c r="G35" s="74">
        <v>2</v>
      </c>
      <c r="H35" s="74">
        <v>3</v>
      </c>
      <c r="I35" s="74">
        <v>3</v>
      </c>
      <c r="J35" s="74">
        <v>2</v>
      </c>
      <c r="K35" s="74">
        <v>1</v>
      </c>
      <c r="L35" s="74">
        <v>3</v>
      </c>
      <c r="M35" s="75">
        <v>1</v>
      </c>
      <c r="N35" s="73">
        <f t="shared" si="0"/>
        <v>2.4166666666666665</v>
      </c>
    </row>
    <row r="36" spans="1:14" ht="12" customHeight="1">
      <c r="A36" s="72" t="str">
        <f>'Pregnant Women Participating'!A36</f>
        <v>Eastern Cherokee, NC</v>
      </c>
      <c r="B36" s="73">
        <v>31</v>
      </c>
      <c r="C36" s="74">
        <v>33</v>
      </c>
      <c r="D36" s="74">
        <v>30</v>
      </c>
      <c r="E36" s="74">
        <v>29</v>
      </c>
      <c r="F36" s="74">
        <v>27</v>
      </c>
      <c r="G36" s="74">
        <v>29</v>
      </c>
      <c r="H36" s="74">
        <v>29</v>
      </c>
      <c r="I36" s="74">
        <v>31</v>
      </c>
      <c r="J36" s="74">
        <v>22</v>
      </c>
      <c r="K36" s="74">
        <v>24</v>
      </c>
      <c r="L36" s="74">
        <v>25</v>
      </c>
      <c r="M36" s="75">
        <v>22</v>
      </c>
      <c r="N36" s="73">
        <f t="shared" si="0"/>
        <v>27.666666666666668</v>
      </c>
    </row>
    <row r="37" spans="1:14" s="82" customFormat="1" ht="24.75" customHeight="1">
      <c r="A37" s="77" t="str">
        <f>'Pregnant Women Participating'!A37</f>
        <v>Southeast Region</v>
      </c>
      <c r="B37" s="78">
        <v>39370</v>
      </c>
      <c r="C37" s="79">
        <v>39103</v>
      </c>
      <c r="D37" s="79">
        <v>38446</v>
      </c>
      <c r="E37" s="79">
        <v>38362</v>
      </c>
      <c r="F37" s="79">
        <v>38696</v>
      </c>
      <c r="G37" s="79">
        <v>39071</v>
      </c>
      <c r="H37" s="79">
        <v>38935</v>
      </c>
      <c r="I37" s="79">
        <v>38887</v>
      </c>
      <c r="J37" s="79">
        <v>40032</v>
      </c>
      <c r="K37" s="79">
        <v>39891</v>
      </c>
      <c r="L37" s="79">
        <v>40776</v>
      </c>
      <c r="M37" s="80">
        <v>40226</v>
      </c>
      <c r="N37" s="78">
        <f t="shared" si="0"/>
        <v>39316.25</v>
      </c>
    </row>
    <row r="38" spans="1:14" ht="12" customHeight="1">
      <c r="A38" s="72" t="str">
        <f>'Pregnant Women Participating'!A38</f>
        <v>Illinois</v>
      </c>
      <c r="B38" s="73">
        <v>5077</v>
      </c>
      <c r="C38" s="74">
        <v>4984</v>
      </c>
      <c r="D38" s="74">
        <v>4809</v>
      </c>
      <c r="E38" s="74">
        <v>4858</v>
      </c>
      <c r="F38" s="74">
        <v>4875</v>
      </c>
      <c r="G38" s="74">
        <v>4927</v>
      </c>
      <c r="H38" s="74">
        <v>4739</v>
      </c>
      <c r="I38" s="74">
        <v>4697</v>
      </c>
      <c r="J38" s="74">
        <v>4657</v>
      </c>
      <c r="K38" s="74">
        <v>4583</v>
      </c>
      <c r="L38" s="74">
        <v>4685</v>
      </c>
      <c r="M38" s="75">
        <v>4606</v>
      </c>
      <c r="N38" s="73">
        <f t="shared" si="0"/>
        <v>4791.416666666667</v>
      </c>
    </row>
    <row r="39" spans="1:14" ht="12" customHeight="1">
      <c r="A39" s="72" t="str">
        <f>'Pregnant Women Participating'!A39</f>
        <v>Indiana</v>
      </c>
      <c r="B39" s="73">
        <v>3875</v>
      </c>
      <c r="C39" s="74">
        <v>3868</v>
      </c>
      <c r="D39" s="74">
        <v>3815</v>
      </c>
      <c r="E39" s="74">
        <v>3834</v>
      </c>
      <c r="F39" s="74">
        <v>3912</v>
      </c>
      <c r="G39" s="74">
        <v>3950</v>
      </c>
      <c r="H39" s="74">
        <v>3926</v>
      </c>
      <c r="I39" s="74">
        <v>3880</v>
      </c>
      <c r="J39" s="74">
        <v>3941</v>
      </c>
      <c r="K39" s="74">
        <v>4120</v>
      </c>
      <c r="L39" s="74">
        <v>4526</v>
      </c>
      <c r="M39" s="75">
        <v>4912</v>
      </c>
      <c r="N39" s="73">
        <f t="shared" si="0"/>
        <v>4046.5833333333335</v>
      </c>
    </row>
    <row r="40" spans="1:14" ht="12" customHeight="1">
      <c r="A40" s="72" t="str">
        <f>'Pregnant Women Participating'!A40</f>
        <v>Michigan</v>
      </c>
      <c r="B40" s="73">
        <v>6561</v>
      </c>
      <c r="C40" s="74">
        <v>6595</v>
      </c>
      <c r="D40" s="74">
        <v>6429</v>
      </c>
      <c r="E40" s="74">
        <v>6346</v>
      </c>
      <c r="F40" s="74">
        <v>6278</v>
      </c>
      <c r="G40" s="74">
        <v>6389</v>
      </c>
      <c r="H40" s="74">
        <v>6415</v>
      </c>
      <c r="I40" s="74">
        <v>6440</v>
      </c>
      <c r="J40" s="74">
        <v>6346</v>
      </c>
      <c r="K40" s="74">
        <v>6398</v>
      </c>
      <c r="L40" s="74">
        <v>6481</v>
      </c>
      <c r="M40" s="75">
        <v>6503</v>
      </c>
      <c r="N40" s="73">
        <f t="shared" si="0"/>
        <v>6431.75</v>
      </c>
    </row>
    <row r="41" spans="1:14" ht="12" customHeight="1">
      <c r="A41" s="72" t="str">
        <f>'Pregnant Women Participating'!A41</f>
        <v>Minnesota</v>
      </c>
      <c r="B41" s="73">
        <v>4159</v>
      </c>
      <c r="C41" s="74">
        <v>4119</v>
      </c>
      <c r="D41" s="74">
        <v>4073</v>
      </c>
      <c r="E41" s="74">
        <v>4106</v>
      </c>
      <c r="F41" s="74">
        <v>4112</v>
      </c>
      <c r="G41" s="74">
        <v>4153</v>
      </c>
      <c r="H41" s="74">
        <v>4102</v>
      </c>
      <c r="I41" s="74">
        <v>4100</v>
      </c>
      <c r="J41" s="74">
        <v>4143</v>
      </c>
      <c r="K41" s="74">
        <v>4110</v>
      </c>
      <c r="L41" s="74">
        <v>4193</v>
      </c>
      <c r="M41" s="75">
        <v>4104</v>
      </c>
      <c r="N41" s="73">
        <f t="shared" si="0"/>
        <v>4122.833333333333</v>
      </c>
    </row>
    <row r="42" spans="1:14" ht="12" customHeight="1">
      <c r="A42" s="72" t="str">
        <f>'Pregnant Women Participating'!A42</f>
        <v>Ohio</v>
      </c>
      <c r="B42" s="73">
        <v>6883</v>
      </c>
      <c r="C42" s="74">
        <v>6611</v>
      </c>
      <c r="D42" s="74">
        <v>7805</v>
      </c>
      <c r="E42" s="74">
        <v>7711</v>
      </c>
      <c r="F42" s="74">
        <v>7612</v>
      </c>
      <c r="G42" s="74">
        <v>7603</v>
      </c>
      <c r="H42" s="74">
        <v>7586</v>
      </c>
      <c r="I42" s="74">
        <v>7627</v>
      </c>
      <c r="J42" s="74">
        <v>7643</v>
      </c>
      <c r="K42" s="74">
        <v>7606</v>
      </c>
      <c r="L42" s="74">
        <v>7703</v>
      </c>
      <c r="M42" s="75">
        <v>7777</v>
      </c>
      <c r="N42" s="73">
        <f t="shared" si="0"/>
        <v>7513.916666666667</v>
      </c>
    </row>
    <row r="43" spans="1:14" ht="12" customHeight="1">
      <c r="A43" s="72" t="str">
        <f>'Pregnant Women Participating'!A43</f>
        <v>Wisconsin</v>
      </c>
      <c r="B43" s="73">
        <v>3506</v>
      </c>
      <c r="C43" s="74">
        <v>3481</v>
      </c>
      <c r="D43" s="74">
        <v>3369</v>
      </c>
      <c r="E43" s="74">
        <v>3396</v>
      </c>
      <c r="F43" s="74">
        <v>3437</v>
      </c>
      <c r="G43" s="74">
        <v>3495</v>
      </c>
      <c r="H43" s="74">
        <v>3522</v>
      </c>
      <c r="I43" s="74">
        <v>3444</v>
      </c>
      <c r="J43" s="74">
        <v>3404</v>
      </c>
      <c r="K43" s="74">
        <v>3362</v>
      </c>
      <c r="L43" s="74">
        <v>3424</v>
      </c>
      <c r="M43" s="75">
        <v>3451</v>
      </c>
      <c r="N43" s="73">
        <f t="shared" si="0"/>
        <v>3440.9166666666665</v>
      </c>
    </row>
    <row r="44" spans="1:14" s="82" customFormat="1" ht="24.75" customHeight="1">
      <c r="A44" s="77" t="str">
        <f>'Pregnant Women Participating'!A44</f>
        <v>Midwest Region</v>
      </c>
      <c r="B44" s="78">
        <v>30061</v>
      </c>
      <c r="C44" s="79">
        <v>29658</v>
      </c>
      <c r="D44" s="79">
        <v>30300</v>
      </c>
      <c r="E44" s="79">
        <v>30251</v>
      </c>
      <c r="F44" s="79">
        <v>30226</v>
      </c>
      <c r="G44" s="79">
        <v>30517</v>
      </c>
      <c r="H44" s="79">
        <v>30290</v>
      </c>
      <c r="I44" s="79">
        <v>30188</v>
      </c>
      <c r="J44" s="79">
        <v>30134</v>
      </c>
      <c r="K44" s="79">
        <v>30179</v>
      </c>
      <c r="L44" s="79">
        <v>31012</v>
      </c>
      <c r="M44" s="80">
        <v>31353</v>
      </c>
      <c r="N44" s="78">
        <f t="shared" si="0"/>
        <v>30347.416666666668</v>
      </c>
    </row>
    <row r="45" spans="1:14" ht="12" customHeight="1">
      <c r="A45" s="72" t="str">
        <f>'Pregnant Women Participating'!A45</f>
        <v>Arkansas</v>
      </c>
      <c r="B45" s="73">
        <v>2012</v>
      </c>
      <c r="C45" s="74">
        <v>1950</v>
      </c>
      <c r="D45" s="74">
        <v>1922</v>
      </c>
      <c r="E45" s="74">
        <v>1969</v>
      </c>
      <c r="F45" s="74">
        <v>1993</v>
      </c>
      <c r="G45" s="74">
        <v>2056</v>
      </c>
      <c r="H45" s="74">
        <v>2098</v>
      </c>
      <c r="I45" s="74">
        <v>2076</v>
      </c>
      <c r="J45" s="74">
        <v>2077</v>
      </c>
      <c r="K45" s="74">
        <v>2104</v>
      </c>
      <c r="L45" s="74">
        <v>2111</v>
      </c>
      <c r="M45" s="75">
        <v>2146</v>
      </c>
      <c r="N45" s="73">
        <f t="shared" si="0"/>
        <v>2042.8333333333333</v>
      </c>
    </row>
    <row r="46" spans="1:14" ht="12" customHeight="1">
      <c r="A46" s="72" t="str">
        <f>'Pregnant Women Participating'!A46</f>
        <v>Louisiana</v>
      </c>
      <c r="B46" s="73">
        <v>1877</v>
      </c>
      <c r="C46" s="74">
        <v>1877</v>
      </c>
      <c r="D46" s="74">
        <v>1870</v>
      </c>
      <c r="E46" s="74">
        <v>1869</v>
      </c>
      <c r="F46" s="74">
        <v>1861</v>
      </c>
      <c r="G46" s="74">
        <v>1899</v>
      </c>
      <c r="H46" s="74">
        <v>1887</v>
      </c>
      <c r="I46" s="74">
        <v>1853</v>
      </c>
      <c r="J46" s="74">
        <v>1904</v>
      </c>
      <c r="K46" s="74">
        <v>1865</v>
      </c>
      <c r="L46" s="74">
        <v>1994</v>
      </c>
      <c r="M46" s="75">
        <v>2010</v>
      </c>
      <c r="N46" s="73">
        <f t="shared" si="0"/>
        <v>1897.1666666666667</v>
      </c>
    </row>
    <row r="47" spans="1:14" ht="12" customHeight="1">
      <c r="A47" s="72" t="str">
        <f>'Pregnant Women Participating'!A47</f>
        <v>New Mexico</v>
      </c>
      <c r="B47" s="73">
        <v>2314</v>
      </c>
      <c r="C47" s="74">
        <v>2238</v>
      </c>
      <c r="D47" s="74">
        <v>2232</v>
      </c>
      <c r="E47" s="74">
        <v>2318</v>
      </c>
      <c r="F47" s="74">
        <v>2301</v>
      </c>
      <c r="G47" s="74">
        <v>2279</v>
      </c>
      <c r="H47" s="74">
        <v>2216</v>
      </c>
      <c r="I47" s="74">
        <v>2216</v>
      </c>
      <c r="J47" s="74">
        <v>2310</v>
      </c>
      <c r="K47" s="74">
        <v>2253</v>
      </c>
      <c r="L47" s="74">
        <v>2303</v>
      </c>
      <c r="M47" s="75">
        <v>2238</v>
      </c>
      <c r="N47" s="73">
        <f t="shared" si="0"/>
        <v>2268.1666666666665</v>
      </c>
    </row>
    <row r="48" spans="1:14" ht="12" customHeight="1">
      <c r="A48" s="72" t="str">
        <f>'Pregnant Women Participating'!A48</f>
        <v>Oklahoma</v>
      </c>
      <c r="B48" s="73">
        <v>2965</v>
      </c>
      <c r="C48" s="74">
        <v>2873</v>
      </c>
      <c r="D48" s="74">
        <v>2903</v>
      </c>
      <c r="E48" s="74">
        <v>2912</v>
      </c>
      <c r="F48" s="74">
        <v>2974</v>
      </c>
      <c r="G48" s="74">
        <v>3076</v>
      </c>
      <c r="H48" s="74">
        <v>3026</v>
      </c>
      <c r="I48" s="74">
        <v>3039</v>
      </c>
      <c r="J48" s="74">
        <v>3114</v>
      </c>
      <c r="K48" s="74">
        <v>3078</v>
      </c>
      <c r="L48" s="74">
        <v>3154</v>
      </c>
      <c r="M48" s="75">
        <v>3180</v>
      </c>
      <c r="N48" s="73">
        <f t="shared" si="0"/>
        <v>3024.5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19307</v>
      </c>
      <c r="C50" s="74">
        <v>19425</v>
      </c>
      <c r="D50" s="74">
        <v>19266</v>
      </c>
      <c r="E50" s="74">
        <v>19211</v>
      </c>
      <c r="F50" s="74">
        <v>19320</v>
      </c>
      <c r="G50" s="74">
        <v>19453</v>
      </c>
      <c r="H50" s="74">
        <v>19319</v>
      </c>
      <c r="I50" s="74">
        <v>19200</v>
      </c>
      <c r="J50" s="74">
        <v>19334</v>
      </c>
      <c r="K50" s="74">
        <v>19280</v>
      </c>
      <c r="L50" s="74">
        <v>19369</v>
      </c>
      <c r="M50" s="75">
        <v>19141</v>
      </c>
      <c r="N50" s="73">
        <f t="shared" si="0"/>
        <v>19302.083333333332</v>
      </c>
    </row>
    <row r="51" spans="1:14" ht="12" customHeight="1">
      <c r="A51" s="72" t="str">
        <f>'Pregnant Women Participating'!A51</f>
        <v>Acoma, Canoncito &amp; Laguna, NM</v>
      </c>
      <c r="B51" s="73">
        <v>25</v>
      </c>
      <c r="C51" s="74">
        <v>21</v>
      </c>
      <c r="D51" s="74">
        <v>19</v>
      </c>
      <c r="E51" s="74">
        <v>19</v>
      </c>
      <c r="F51" s="74">
        <v>17</v>
      </c>
      <c r="G51" s="74">
        <v>19</v>
      </c>
      <c r="H51" s="74">
        <v>23</v>
      </c>
      <c r="I51" s="74">
        <v>24</v>
      </c>
      <c r="J51" s="74">
        <v>19</v>
      </c>
      <c r="K51" s="74">
        <v>28</v>
      </c>
      <c r="L51" s="74">
        <v>25</v>
      </c>
      <c r="M51" s="75">
        <v>28</v>
      </c>
      <c r="N51" s="73">
        <f t="shared" si="0"/>
        <v>22.25</v>
      </c>
    </row>
    <row r="52" spans="1:14" ht="12" customHeight="1">
      <c r="A52" s="72" t="str">
        <f>'Pregnant Women Participating'!A52</f>
        <v>Eight Northern Pueblos, NM</v>
      </c>
      <c r="B52" s="73">
        <v>9</v>
      </c>
      <c r="C52" s="74">
        <v>11</v>
      </c>
      <c r="D52" s="74">
        <v>12</v>
      </c>
      <c r="E52" s="74">
        <v>10</v>
      </c>
      <c r="F52" s="74">
        <v>11</v>
      </c>
      <c r="G52" s="74">
        <v>12</v>
      </c>
      <c r="H52" s="74">
        <v>11</v>
      </c>
      <c r="I52" s="74">
        <v>10</v>
      </c>
      <c r="J52" s="74">
        <v>9</v>
      </c>
      <c r="K52" s="74">
        <v>8</v>
      </c>
      <c r="L52" s="74">
        <v>8</v>
      </c>
      <c r="M52" s="75">
        <v>9</v>
      </c>
      <c r="N52" s="73">
        <f t="shared" si="0"/>
        <v>10</v>
      </c>
    </row>
    <row r="53" spans="1:14" ht="12" customHeight="1">
      <c r="A53" s="72" t="str">
        <f>'Pregnant Women Participating'!A53</f>
        <v>Five Sandoval Pueblos, NM</v>
      </c>
      <c r="B53" s="73">
        <v>7</v>
      </c>
      <c r="C53" s="74">
        <v>9</v>
      </c>
      <c r="D53" s="74">
        <v>9</v>
      </c>
      <c r="E53" s="74">
        <v>16</v>
      </c>
      <c r="F53" s="74">
        <v>16</v>
      </c>
      <c r="G53" s="74">
        <v>16</v>
      </c>
      <c r="H53" s="74">
        <v>12</v>
      </c>
      <c r="I53" s="74">
        <v>15</v>
      </c>
      <c r="J53" s="74">
        <v>16</v>
      </c>
      <c r="K53" s="74">
        <v>13</v>
      </c>
      <c r="L53" s="74">
        <v>15</v>
      </c>
      <c r="M53" s="75">
        <v>11</v>
      </c>
      <c r="N53" s="73">
        <f t="shared" si="0"/>
        <v>12.916666666666666</v>
      </c>
    </row>
    <row r="54" spans="1:14" ht="12" customHeight="1">
      <c r="A54" s="72" t="str">
        <f>'Pregnant Women Participating'!A54</f>
        <v>Isleta Pueblo, NM</v>
      </c>
      <c r="B54" s="73">
        <v>47</v>
      </c>
      <c r="C54" s="74">
        <v>41</v>
      </c>
      <c r="D54" s="74">
        <v>37</v>
      </c>
      <c r="E54" s="74">
        <v>40</v>
      </c>
      <c r="F54" s="74">
        <v>40</v>
      </c>
      <c r="G54" s="74">
        <v>45</v>
      </c>
      <c r="H54" s="74">
        <v>42</v>
      </c>
      <c r="I54" s="74">
        <v>45</v>
      </c>
      <c r="J54" s="74">
        <v>52</v>
      </c>
      <c r="K54" s="74">
        <v>56</v>
      </c>
      <c r="L54" s="74">
        <v>55</v>
      </c>
      <c r="M54" s="75">
        <v>51</v>
      </c>
      <c r="N54" s="73">
        <f t="shared" si="0"/>
        <v>45.916666666666664</v>
      </c>
    </row>
    <row r="55" spans="1:14" ht="12" customHeight="1">
      <c r="A55" s="72" t="str">
        <f>'Pregnant Women Participating'!A55</f>
        <v>San Felipe Pueblo, NM</v>
      </c>
      <c r="B55" s="73">
        <v>16</v>
      </c>
      <c r="C55" s="74">
        <v>18</v>
      </c>
      <c r="D55" s="74">
        <v>18</v>
      </c>
      <c r="E55" s="74">
        <v>20</v>
      </c>
      <c r="F55" s="74">
        <v>23</v>
      </c>
      <c r="G55" s="74">
        <v>22</v>
      </c>
      <c r="H55" s="74">
        <v>21</v>
      </c>
      <c r="I55" s="74">
        <v>21</v>
      </c>
      <c r="J55" s="74">
        <v>22</v>
      </c>
      <c r="K55" s="74">
        <v>20</v>
      </c>
      <c r="L55" s="74">
        <v>16</v>
      </c>
      <c r="M55" s="75">
        <v>17</v>
      </c>
      <c r="N55" s="73">
        <f t="shared" si="0"/>
        <v>19.5</v>
      </c>
    </row>
    <row r="56" spans="1:14" ht="12" customHeight="1">
      <c r="A56" s="72" t="str">
        <f>'Pregnant Women Participating'!A56</f>
        <v>Santo Domingo Tribe, NM</v>
      </c>
      <c r="B56" s="73">
        <v>8</v>
      </c>
      <c r="C56" s="74">
        <v>10</v>
      </c>
      <c r="D56" s="74">
        <v>9</v>
      </c>
      <c r="E56" s="74">
        <v>10</v>
      </c>
      <c r="F56" s="74">
        <v>9</v>
      </c>
      <c r="G56" s="74">
        <v>8</v>
      </c>
      <c r="H56" s="74">
        <v>8</v>
      </c>
      <c r="I56" s="74">
        <v>7</v>
      </c>
      <c r="J56" s="74">
        <v>8</v>
      </c>
      <c r="K56" s="74">
        <v>7</v>
      </c>
      <c r="L56" s="74">
        <v>9</v>
      </c>
      <c r="M56" s="75">
        <v>10</v>
      </c>
      <c r="N56" s="73">
        <f t="shared" si="0"/>
        <v>8.583333333333334</v>
      </c>
    </row>
    <row r="57" spans="1:14" ht="12" customHeight="1">
      <c r="A57" s="72" t="str">
        <f>'Pregnant Women Participating'!A57</f>
        <v>Zuni Pueblo, NM</v>
      </c>
      <c r="B57" s="73">
        <v>61</v>
      </c>
      <c r="C57" s="74">
        <v>53</v>
      </c>
      <c r="D57" s="74">
        <v>63</v>
      </c>
      <c r="E57" s="74">
        <v>60</v>
      </c>
      <c r="F57" s="74">
        <v>65</v>
      </c>
      <c r="G57" s="74">
        <v>56</v>
      </c>
      <c r="H57" s="74">
        <v>58</v>
      </c>
      <c r="I57" s="74">
        <v>62</v>
      </c>
      <c r="J57" s="74">
        <v>61</v>
      </c>
      <c r="K57" s="74">
        <v>57</v>
      </c>
      <c r="L57" s="74">
        <v>58</v>
      </c>
      <c r="M57" s="75">
        <v>53</v>
      </c>
      <c r="N57" s="73">
        <f t="shared" si="0"/>
        <v>58.916666666666664</v>
      </c>
    </row>
    <row r="58" spans="1:14" ht="12" customHeight="1">
      <c r="A58" s="72" t="str">
        <f>'Pregnant Women Participating'!A58</f>
        <v>Cherokee Nation, OK</v>
      </c>
      <c r="B58" s="73">
        <v>167</v>
      </c>
      <c r="C58" s="74">
        <v>162</v>
      </c>
      <c r="D58" s="74">
        <v>174</v>
      </c>
      <c r="E58" s="74">
        <v>187</v>
      </c>
      <c r="F58" s="74">
        <v>172</v>
      </c>
      <c r="G58" s="74">
        <v>176</v>
      </c>
      <c r="H58" s="74">
        <v>164</v>
      </c>
      <c r="I58" s="74">
        <v>153</v>
      </c>
      <c r="J58" s="74">
        <v>167</v>
      </c>
      <c r="K58" s="74">
        <v>171</v>
      </c>
      <c r="L58" s="74">
        <v>183</v>
      </c>
      <c r="M58" s="75">
        <v>184</v>
      </c>
      <c r="N58" s="73">
        <f t="shared" si="0"/>
        <v>171.66666666666666</v>
      </c>
    </row>
    <row r="59" spans="1:14" ht="12" customHeight="1">
      <c r="A59" s="72" t="str">
        <f>'Pregnant Women Participating'!A59</f>
        <v>Chickasaw Nation, OK</v>
      </c>
      <c r="B59" s="73">
        <v>137</v>
      </c>
      <c r="C59" s="74">
        <v>143</v>
      </c>
      <c r="D59" s="74">
        <v>149</v>
      </c>
      <c r="E59" s="74">
        <v>151</v>
      </c>
      <c r="F59" s="74">
        <v>155</v>
      </c>
      <c r="G59" s="74">
        <v>159</v>
      </c>
      <c r="H59" s="74">
        <v>173</v>
      </c>
      <c r="I59" s="74">
        <v>177</v>
      </c>
      <c r="J59" s="74">
        <v>183</v>
      </c>
      <c r="K59" s="74">
        <v>173</v>
      </c>
      <c r="L59" s="74">
        <v>190</v>
      </c>
      <c r="M59" s="75">
        <v>183</v>
      </c>
      <c r="N59" s="73">
        <f t="shared" si="0"/>
        <v>164.41666666666666</v>
      </c>
    </row>
    <row r="60" spans="1:14" ht="12" customHeight="1">
      <c r="A60" s="72" t="str">
        <f>'Pregnant Women Participating'!A60</f>
        <v>Choctaw Nation, OK</v>
      </c>
      <c r="B60" s="73">
        <v>111</v>
      </c>
      <c r="C60" s="74">
        <v>117</v>
      </c>
      <c r="D60" s="74">
        <v>110</v>
      </c>
      <c r="E60" s="74">
        <v>114</v>
      </c>
      <c r="F60" s="74">
        <v>125</v>
      </c>
      <c r="G60" s="74">
        <v>129</v>
      </c>
      <c r="H60" s="74">
        <v>123</v>
      </c>
      <c r="I60" s="74">
        <v>124</v>
      </c>
      <c r="J60" s="74">
        <v>119</v>
      </c>
      <c r="K60" s="74">
        <v>132</v>
      </c>
      <c r="L60" s="74">
        <v>145</v>
      </c>
      <c r="M60" s="75">
        <v>126</v>
      </c>
      <c r="N60" s="73">
        <f t="shared" si="0"/>
        <v>122.91666666666667</v>
      </c>
    </row>
    <row r="61" spans="1:14" ht="12" customHeight="1">
      <c r="A61" s="72" t="str">
        <f>'Pregnant Women Participating'!A61</f>
        <v>Citizen Potawatomi Nation, OK</v>
      </c>
      <c r="B61" s="73">
        <v>47</v>
      </c>
      <c r="C61" s="74">
        <v>47</v>
      </c>
      <c r="D61" s="74">
        <v>46</v>
      </c>
      <c r="E61" s="74">
        <v>60</v>
      </c>
      <c r="F61" s="74">
        <v>52</v>
      </c>
      <c r="G61" s="74">
        <v>50</v>
      </c>
      <c r="H61" s="74">
        <v>48</v>
      </c>
      <c r="I61" s="74">
        <v>34</v>
      </c>
      <c r="J61" s="74">
        <v>40</v>
      </c>
      <c r="K61" s="74">
        <v>42</v>
      </c>
      <c r="L61" s="74">
        <v>45</v>
      </c>
      <c r="M61" s="75">
        <v>49</v>
      </c>
      <c r="N61" s="73">
        <f t="shared" si="0"/>
        <v>46.666666666666664</v>
      </c>
    </row>
    <row r="62" spans="1:14" ht="12" customHeight="1">
      <c r="A62" s="72" t="str">
        <f>'Pregnant Women Participating'!A62</f>
        <v>Inter-Tribal Council, OK</v>
      </c>
      <c r="B62" s="73">
        <v>26</v>
      </c>
      <c r="C62" s="74">
        <v>32</v>
      </c>
      <c r="D62" s="74">
        <v>38</v>
      </c>
      <c r="E62" s="74">
        <v>40</v>
      </c>
      <c r="F62" s="74">
        <v>40</v>
      </c>
      <c r="G62" s="74">
        <v>39</v>
      </c>
      <c r="H62" s="74">
        <v>35</v>
      </c>
      <c r="I62" s="74">
        <v>34</v>
      </c>
      <c r="J62" s="74">
        <v>31</v>
      </c>
      <c r="K62" s="74">
        <v>30</v>
      </c>
      <c r="L62" s="74">
        <v>33</v>
      </c>
      <c r="M62" s="75">
        <v>31</v>
      </c>
      <c r="N62" s="73">
        <f t="shared" si="0"/>
        <v>34.083333333333336</v>
      </c>
    </row>
    <row r="63" spans="1:14" ht="12" customHeight="1">
      <c r="A63" s="72" t="str">
        <f>'Pregnant Women Participating'!A63</f>
        <v>Muscogee Creek Nation, OK</v>
      </c>
      <c r="B63" s="73">
        <v>88</v>
      </c>
      <c r="C63" s="74">
        <v>88</v>
      </c>
      <c r="D63" s="74">
        <v>101</v>
      </c>
      <c r="E63" s="74">
        <v>104</v>
      </c>
      <c r="F63" s="74">
        <v>100</v>
      </c>
      <c r="G63" s="74">
        <v>104</v>
      </c>
      <c r="H63" s="74">
        <v>91</v>
      </c>
      <c r="I63" s="74">
        <v>88</v>
      </c>
      <c r="J63" s="74">
        <v>79</v>
      </c>
      <c r="K63" s="74">
        <v>84</v>
      </c>
      <c r="L63" s="74">
        <v>84</v>
      </c>
      <c r="M63" s="75">
        <v>91</v>
      </c>
      <c r="N63" s="73">
        <f t="shared" si="0"/>
        <v>91.83333333333333</v>
      </c>
    </row>
    <row r="64" spans="1:14" ht="12" customHeight="1">
      <c r="A64" s="72" t="str">
        <f>'Pregnant Women Participating'!A64</f>
        <v>Osage Tribal Council, OK</v>
      </c>
      <c r="B64" s="73">
        <v>54</v>
      </c>
      <c r="C64" s="74">
        <v>51</v>
      </c>
      <c r="D64" s="74">
        <v>59</v>
      </c>
      <c r="E64" s="74">
        <v>58</v>
      </c>
      <c r="F64" s="74">
        <v>63</v>
      </c>
      <c r="G64" s="74">
        <v>58</v>
      </c>
      <c r="H64" s="74">
        <v>49</v>
      </c>
      <c r="I64" s="74">
        <v>52</v>
      </c>
      <c r="J64" s="74">
        <v>57</v>
      </c>
      <c r="K64" s="74">
        <v>54</v>
      </c>
      <c r="L64" s="74">
        <v>52</v>
      </c>
      <c r="M64" s="75">
        <v>58</v>
      </c>
      <c r="N64" s="73">
        <f t="shared" si="0"/>
        <v>55.416666666666664</v>
      </c>
    </row>
    <row r="65" spans="1:14" ht="12" customHeight="1">
      <c r="A65" s="72" t="str">
        <f>'Pregnant Women Participating'!A65</f>
        <v>Otoe-Missouria Tribe, OK</v>
      </c>
      <c r="B65" s="73">
        <v>23</v>
      </c>
      <c r="C65" s="74">
        <v>15</v>
      </c>
      <c r="D65" s="74">
        <v>16</v>
      </c>
      <c r="E65" s="74">
        <v>18</v>
      </c>
      <c r="F65" s="74">
        <v>18</v>
      </c>
      <c r="G65" s="74">
        <v>16</v>
      </c>
      <c r="H65" s="74">
        <v>16</v>
      </c>
      <c r="I65" s="74">
        <v>13</v>
      </c>
      <c r="J65" s="74">
        <v>17</v>
      </c>
      <c r="K65" s="74">
        <v>22</v>
      </c>
      <c r="L65" s="74">
        <v>24</v>
      </c>
      <c r="M65" s="75">
        <v>25</v>
      </c>
      <c r="N65" s="73">
        <f t="shared" si="0"/>
        <v>18.583333333333332</v>
      </c>
    </row>
    <row r="66" spans="1:14" ht="12" customHeight="1">
      <c r="A66" s="72" t="str">
        <f>'Pregnant Women Participating'!A66</f>
        <v>Wichita, Caddo &amp; Delaware (WCD), OK</v>
      </c>
      <c r="B66" s="73">
        <v>95</v>
      </c>
      <c r="C66" s="74">
        <v>83</v>
      </c>
      <c r="D66" s="74">
        <v>93</v>
      </c>
      <c r="E66" s="74">
        <v>106</v>
      </c>
      <c r="F66" s="74">
        <v>100</v>
      </c>
      <c r="G66" s="74">
        <v>100</v>
      </c>
      <c r="H66" s="74">
        <v>98</v>
      </c>
      <c r="I66" s="74">
        <v>102</v>
      </c>
      <c r="J66" s="74">
        <v>115</v>
      </c>
      <c r="K66" s="74">
        <v>115</v>
      </c>
      <c r="L66" s="74">
        <v>123</v>
      </c>
      <c r="M66" s="75">
        <v>105</v>
      </c>
      <c r="N66" s="73">
        <f t="shared" si="0"/>
        <v>102.91666666666667</v>
      </c>
    </row>
    <row r="67" spans="1:14" s="82" customFormat="1" ht="24.75" customHeight="1">
      <c r="A67" s="77" t="str">
        <f>'Pregnant Women Participating'!A67</f>
        <v>Southwest Region</v>
      </c>
      <c r="B67" s="78">
        <v>29396</v>
      </c>
      <c r="C67" s="79">
        <v>29264</v>
      </c>
      <c r="D67" s="79">
        <v>29146</v>
      </c>
      <c r="E67" s="79">
        <v>29292</v>
      </c>
      <c r="F67" s="79">
        <v>29455</v>
      </c>
      <c r="G67" s="79">
        <v>29772</v>
      </c>
      <c r="H67" s="79">
        <v>29518</v>
      </c>
      <c r="I67" s="79">
        <v>29345</v>
      </c>
      <c r="J67" s="79">
        <v>29734</v>
      </c>
      <c r="K67" s="79">
        <v>29592</v>
      </c>
      <c r="L67" s="79">
        <v>29996</v>
      </c>
      <c r="M67" s="80">
        <v>29746</v>
      </c>
      <c r="N67" s="78">
        <f t="shared" si="0"/>
        <v>29521.333333333332</v>
      </c>
    </row>
    <row r="68" spans="1:14" ht="12" customHeight="1">
      <c r="A68" s="72" t="str">
        <f>'Pregnant Women Participating'!A68</f>
        <v>Colorado</v>
      </c>
      <c r="B68" s="73">
        <v>4733</v>
      </c>
      <c r="C68" s="74">
        <v>4641</v>
      </c>
      <c r="D68" s="74">
        <v>4530</v>
      </c>
      <c r="E68" s="74">
        <v>4476</v>
      </c>
      <c r="F68" s="74">
        <v>4489</v>
      </c>
      <c r="G68" s="74">
        <v>4595</v>
      </c>
      <c r="H68" s="74">
        <v>4553</v>
      </c>
      <c r="I68" s="74">
        <v>4531</v>
      </c>
      <c r="J68" s="74">
        <v>4524</v>
      </c>
      <c r="K68" s="74">
        <v>4544</v>
      </c>
      <c r="L68" s="74">
        <v>4690</v>
      </c>
      <c r="M68" s="75">
        <v>4686</v>
      </c>
      <c r="N68" s="73">
        <f t="shared" si="0"/>
        <v>4582.666666666667</v>
      </c>
    </row>
    <row r="69" spans="1:14" ht="12" customHeight="1">
      <c r="A69" s="72" t="str">
        <f>'Pregnant Women Participating'!A69</f>
        <v>Iowa</v>
      </c>
      <c r="B69" s="73">
        <v>2009</v>
      </c>
      <c r="C69" s="74">
        <v>1977</v>
      </c>
      <c r="D69" s="74">
        <v>1967</v>
      </c>
      <c r="E69" s="74">
        <v>2011</v>
      </c>
      <c r="F69" s="74">
        <v>2030</v>
      </c>
      <c r="G69" s="74">
        <v>2014</v>
      </c>
      <c r="H69" s="74">
        <v>1959</v>
      </c>
      <c r="I69" s="74">
        <v>1972</v>
      </c>
      <c r="J69" s="74">
        <v>1972</v>
      </c>
      <c r="K69" s="74">
        <v>1947</v>
      </c>
      <c r="L69" s="74">
        <v>1992</v>
      </c>
      <c r="M69" s="75">
        <v>2089</v>
      </c>
      <c r="N69" s="73">
        <f t="shared" si="0"/>
        <v>1994.9166666666667</v>
      </c>
    </row>
    <row r="70" spans="1:14" ht="12" customHeight="1">
      <c r="A70" s="72" t="str">
        <f>'Pregnant Women Participating'!A70</f>
        <v>Kansas</v>
      </c>
      <c r="B70" s="73">
        <v>2217</v>
      </c>
      <c r="C70" s="74">
        <v>2198</v>
      </c>
      <c r="D70" s="74">
        <v>2216</v>
      </c>
      <c r="E70" s="74">
        <v>2224</v>
      </c>
      <c r="F70" s="74">
        <v>2293</v>
      </c>
      <c r="G70" s="74">
        <v>2268</v>
      </c>
      <c r="H70" s="74">
        <v>2244</v>
      </c>
      <c r="I70" s="74">
        <v>2244</v>
      </c>
      <c r="J70" s="74">
        <v>2259</v>
      </c>
      <c r="K70" s="74">
        <v>2207</v>
      </c>
      <c r="L70" s="74">
        <v>2237</v>
      </c>
      <c r="M70" s="75">
        <v>2205</v>
      </c>
      <c r="N70" s="73">
        <f t="shared" si="0"/>
        <v>2234.3333333333335</v>
      </c>
    </row>
    <row r="71" spans="1:14" ht="12" customHeight="1">
      <c r="A71" s="72" t="str">
        <f>'Pregnant Women Participating'!A71</f>
        <v>Missouri</v>
      </c>
      <c r="B71" s="73">
        <v>4316</v>
      </c>
      <c r="C71" s="74">
        <v>4323</v>
      </c>
      <c r="D71" s="74">
        <v>4342</v>
      </c>
      <c r="E71" s="74">
        <v>4288</v>
      </c>
      <c r="F71" s="74">
        <v>4280</v>
      </c>
      <c r="G71" s="74">
        <v>4276</v>
      </c>
      <c r="H71" s="74">
        <v>4239</v>
      </c>
      <c r="I71" s="74">
        <v>4196</v>
      </c>
      <c r="J71" s="74">
        <v>4262</v>
      </c>
      <c r="K71" s="74">
        <v>4242</v>
      </c>
      <c r="L71" s="74">
        <v>4287</v>
      </c>
      <c r="M71" s="75">
        <v>4269</v>
      </c>
      <c r="N71" s="73">
        <f t="shared" si="0"/>
        <v>4276.666666666667</v>
      </c>
    </row>
    <row r="72" spans="1:14" ht="12" customHeight="1">
      <c r="A72" s="72" t="str">
        <f>'Pregnant Women Participating'!A72</f>
        <v>Montana</v>
      </c>
      <c r="B72" s="73">
        <v>954</v>
      </c>
      <c r="C72" s="74">
        <v>950</v>
      </c>
      <c r="D72" s="74">
        <v>991</v>
      </c>
      <c r="E72" s="74">
        <v>1007</v>
      </c>
      <c r="F72" s="74">
        <v>1005</v>
      </c>
      <c r="G72" s="74">
        <v>1019</v>
      </c>
      <c r="H72" s="74">
        <v>957</v>
      </c>
      <c r="I72" s="74">
        <v>981</v>
      </c>
      <c r="J72" s="74">
        <v>973</v>
      </c>
      <c r="K72" s="74">
        <v>969</v>
      </c>
      <c r="L72" s="74">
        <v>984</v>
      </c>
      <c r="M72" s="75">
        <v>1026</v>
      </c>
      <c r="N72" s="73">
        <f t="shared" si="0"/>
        <v>984.6666666666666</v>
      </c>
    </row>
    <row r="73" spans="1:14" ht="12" customHeight="1">
      <c r="A73" s="72" t="str">
        <f>'Pregnant Women Participating'!A73</f>
        <v>Nebraska</v>
      </c>
      <c r="B73" s="73">
        <v>1152</v>
      </c>
      <c r="C73" s="74">
        <v>1025</v>
      </c>
      <c r="D73" s="74">
        <v>1089</v>
      </c>
      <c r="E73" s="74">
        <v>1104</v>
      </c>
      <c r="F73" s="74">
        <v>1103</v>
      </c>
      <c r="G73" s="74">
        <v>1086</v>
      </c>
      <c r="H73" s="74">
        <v>1089</v>
      </c>
      <c r="I73" s="74">
        <v>1079</v>
      </c>
      <c r="J73" s="74">
        <v>1102</v>
      </c>
      <c r="K73" s="74">
        <v>1130</v>
      </c>
      <c r="L73" s="74">
        <v>1162</v>
      </c>
      <c r="M73" s="75">
        <v>1152</v>
      </c>
      <c r="N73" s="73">
        <f t="shared" si="0"/>
        <v>1106.0833333333333</v>
      </c>
    </row>
    <row r="74" spans="1:14" ht="12" customHeight="1">
      <c r="A74" s="72" t="str">
        <f>'Pregnant Women Participating'!A74</f>
        <v>North Dakota</v>
      </c>
      <c r="B74" s="73">
        <v>380</v>
      </c>
      <c r="C74" s="74">
        <v>380</v>
      </c>
      <c r="D74" s="74">
        <v>396</v>
      </c>
      <c r="E74" s="74">
        <v>408</v>
      </c>
      <c r="F74" s="74">
        <v>422</v>
      </c>
      <c r="G74" s="74">
        <v>438</v>
      </c>
      <c r="H74" s="74">
        <v>434</v>
      </c>
      <c r="I74" s="74">
        <v>426</v>
      </c>
      <c r="J74" s="74">
        <v>440</v>
      </c>
      <c r="K74" s="74">
        <v>440</v>
      </c>
      <c r="L74" s="74">
        <v>440</v>
      </c>
      <c r="M74" s="75">
        <v>459</v>
      </c>
      <c r="N74" s="73">
        <f t="shared" si="0"/>
        <v>421.9166666666667</v>
      </c>
    </row>
    <row r="75" spans="1:14" ht="12" customHeight="1">
      <c r="A75" s="72" t="str">
        <f>'Pregnant Women Participating'!A75</f>
        <v>South Dakota</v>
      </c>
      <c r="B75" s="73">
        <v>716</v>
      </c>
      <c r="C75" s="74">
        <v>740</v>
      </c>
      <c r="D75" s="74">
        <v>727</v>
      </c>
      <c r="E75" s="74">
        <v>746</v>
      </c>
      <c r="F75" s="74">
        <v>726</v>
      </c>
      <c r="G75" s="74">
        <v>713</v>
      </c>
      <c r="H75" s="74">
        <v>719</v>
      </c>
      <c r="I75" s="74">
        <v>689</v>
      </c>
      <c r="J75" s="74">
        <v>678</v>
      </c>
      <c r="K75" s="74">
        <v>647</v>
      </c>
      <c r="L75" s="74">
        <v>679</v>
      </c>
      <c r="M75" s="75">
        <v>666</v>
      </c>
      <c r="N75" s="73">
        <f t="shared" si="0"/>
        <v>703.8333333333334</v>
      </c>
    </row>
    <row r="76" spans="1:14" ht="12" customHeight="1">
      <c r="A76" s="72" t="str">
        <f>'Pregnant Women Participating'!A76</f>
        <v>Utah</v>
      </c>
      <c r="B76" s="73">
        <v>3947</v>
      </c>
      <c r="C76" s="74">
        <v>3889</v>
      </c>
      <c r="D76" s="74">
        <v>3800</v>
      </c>
      <c r="E76" s="74">
        <v>3710</v>
      </c>
      <c r="F76" s="74">
        <v>3777</v>
      </c>
      <c r="G76" s="74">
        <v>3790</v>
      </c>
      <c r="H76" s="74">
        <v>3746</v>
      </c>
      <c r="I76" s="74">
        <v>3741</v>
      </c>
      <c r="J76" s="74">
        <v>3766</v>
      </c>
      <c r="K76" s="74">
        <v>3678</v>
      </c>
      <c r="L76" s="74">
        <v>3676</v>
      </c>
      <c r="M76" s="75">
        <v>3633</v>
      </c>
      <c r="N76" s="73">
        <f t="shared" si="0"/>
        <v>3762.75</v>
      </c>
    </row>
    <row r="77" spans="1:14" ht="12" customHeight="1">
      <c r="A77" s="72" t="str">
        <f>'Pregnant Women Participating'!A77</f>
        <v>Wyoming</v>
      </c>
      <c r="B77" s="73">
        <v>662</v>
      </c>
      <c r="C77" s="74">
        <v>655</v>
      </c>
      <c r="D77" s="74">
        <v>656</v>
      </c>
      <c r="E77" s="74">
        <v>632</v>
      </c>
      <c r="F77" s="74">
        <v>675</v>
      </c>
      <c r="G77" s="74">
        <v>676</v>
      </c>
      <c r="H77" s="74">
        <v>662</v>
      </c>
      <c r="I77" s="74">
        <v>685</v>
      </c>
      <c r="J77" s="74">
        <v>695</v>
      </c>
      <c r="K77" s="74">
        <v>675</v>
      </c>
      <c r="L77" s="74">
        <v>668</v>
      </c>
      <c r="M77" s="75">
        <v>656</v>
      </c>
      <c r="N77" s="73">
        <f t="shared" si="0"/>
        <v>666.4166666666666</v>
      </c>
    </row>
    <row r="78" spans="1:14" ht="12" customHeight="1">
      <c r="A78" s="72" t="str">
        <f>'Pregnant Women Participating'!A78</f>
        <v>Ute Mountain Ute Tribe, CO</v>
      </c>
      <c r="B78" s="73">
        <v>8</v>
      </c>
      <c r="C78" s="74">
        <v>7</v>
      </c>
      <c r="D78" s="74">
        <v>4</v>
      </c>
      <c r="E78" s="74">
        <v>5</v>
      </c>
      <c r="F78" s="74">
        <v>8</v>
      </c>
      <c r="G78" s="74">
        <v>8</v>
      </c>
      <c r="H78" s="74">
        <v>7</v>
      </c>
      <c r="I78" s="74">
        <v>6</v>
      </c>
      <c r="J78" s="74">
        <v>6</v>
      </c>
      <c r="K78" s="74">
        <v>6</v>
      </c>
      <c r="L78" s="74">
        <v>5</v>
      </c>
      <c r="M78" s="75">
        <v>2</v>
      </c>
      <c r="N78" s="73">
        <f t="shared" si="0"/>
        <v>6</v>
      </c>
    </row>
    <row r="79" spans="1:14" ht="12" customHeight="1">
      <c r="A79" s="72" t="str">
        <f>'Pregnant Women Participating'!A79</f>
        <v>Omaha Sioux, NE</v>
      </c>
      <c r="B79" s="73">
        <v>1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1</v>
      </c>
      <c r="I79" s="74">
        <v>1</v>
      </c>
      <c r="J79" s="74">
        <v>0</v>
      </c>
      <c r="K79" s="74">
        <v>0</v>
      </c>
      <c r="L79" s="74">
        <v>1</v>
      </c>
      <c r="M79" s="75">
        <v>1</v>
      </c>
      <c r="N79" s="73">
        <f t="shared" si="0"/>
        <v>0.4166666666666667</v>
      </c>
    </row>
    <row r="80" spans="1:14" ht="12" customHeight="1">
      <c r="A80" s="72" t="str">
        <f>'Pregnant Women Participating'!A80</f>
        <v>Santee Sioux, NE</v>
      </c>
      <c r="B80" s="73">
        <v>0</v>
      </c>
      <c r="C80" s="74">
        <v>0</v>
      </c>
      <c r="D80" s="74">
        <v>0</v>
      </c>
      <c r="E80" s="74">
        <v>1</v>
      </c>
      <c r="F80" s="74">
        <v>1</v>
      </c>
      <c r="G80" s="74">
        <v>1</v>
      </c>
      <c r="H80" s="74">
        <v>2</v>
      </c>
      <c r="I80" s="74">
        <v>2</v>
      </c>
      <c r="J80" s="74">
        <v>2</v>
      </c>
      <c r="K80" s="74">
        <v>1</v>
      </c>
      <c r="L80" s="74">
        <v>2</v>
      </c>
      <c r="M80" s="75">
        <v>2</v>
      </c>
      <c r="N80" s="73">
        <f t="shared" si="0"/>
        <v>1.1666666666666667</v>
      </c>
    </row>
    <row r="81" spans="1:14" ht="12" customHeight="1">
      <c r="A81" s="72" t="str">
        <f>'Pregnant Women Participating'!A81</f>
        <v>Winnebago Tribe, NE</v>
      </c>
      <c r="B81" s="73">
        <v>10</v>
      </c>
      <c r="C81" s="74">
        <v>8</v>
      </c>
      <c r="D81" s="74">
        <v>6</v>
      </c>
      <c r="E81" s="74">
        <v>9</v>
      </c>
      <c r="F81" s="74">
        <v>5</v>
      </c>
      <c r="G81" s="74">
        <v>7</v>
      </c>
      <c r="H81" s="74">
        <v>6</v>
      </c>
      <c r="I81" s="74">
        <v>4</v>
      </c>
      <c r="J81" s="74">
        <v>4</v>
      </c>
      <c r="K81" s="74">
        <v>4</v>
      </c>
      <c r="L81" s="74">
        <v>7</v>
      </c>
      <c r="M81" s="75">
        <v>5</v>
      </c>
      <c r="N81" s="73">
        <f t="shared" si="0"/>
        <v>6.25</v>
      </c>
    </row>
    <row r="82" spans="1:14" ht="12" customHeight="1">
      <c r="A82" s="72" t="str">
        <f>'Pregnant Women Participating'!A82</f>
        <v>Standing Rock Sioux Tribe, ND</v>
      </c>
      <c r="B82" s="73">
        <v>3</v>
      </c>
      <c r="C82" s="74">
        <v>3</v>
      </c>
      <c r="D82" s="74">
        <v>3</v>
      </c>
      <c r="E82" s="74">
        <v>3</v>
      </c>
      <c r="F82" s="74">
        <v>4</v>
      </c>
      <c r="G82" s="74">
        <v>5</v>
      </c>
      <c r="H82" s="74">
        <v>5</v>
      </c>
      <c r="I82" s="74">
        <v>2</v>
      </c>
      <c r="J82" s="74">
        <v>3</v>
      </c>
      <c r="K82" s="74">
        <v>6</v>
      </c>
      <c r="L82" s="74">
        <v>8</v>
      </c>
      <c r="M82" s="75">
        <v>8</v>
      </c>
      <c r="N82" s="73">
        <f t="shared" si="0"/>
        <v>4.416666666666667</v>
      </c>
    </row>
    <row r="83" spans="1:14" ht="12" customHeight="1">
      <c r="A83" s="72" t="str">
        <f>'Pregnant Women Participating'!A83</f>
        <v>Three Affiliated Tribes, ND</v>
      </c>
      <c r="B83" s="73">
        <v>1</v>
      </c>
      <c r="C83" s="74">
        <v>3</v>
      </c>
      <c r="D83" s="74">
        <v>3</v>
      </c>
      <c r="E83" s="74">
        <v>2</v>
      </c>
      <c r="F83" s="74">
        <v>4</v>
      </c>
      <c r="G83" s="74">
        <v>4</v>
      </c>
      <c r="H83" s="74">
        <v>4</v>
      </c>
      <c r="I83" s="74">
        <v>4</v>
      </c>
      <c r="J83" s="74">
        <v>5</v>
      </c>
      <c r="K83" s="74">
        <v>5</v>
      </c>
      <c r="L83" s="74">
        <v>5</v>
      </c>
      <c r="M83" s="75">
        <v>7</v>
      </c>
      <c r="N83" s="73">
        <f t="shared" si="0"/>
        <v>3.9166666666666665</v>
      </c>
    </row>
    <row r="84" spans="1:14" ht="12" customHeight="1">
      <c r="A84" s="72" t="str">
        <f>'Pregnant Women Participating'!A84</f>
        <v>Cheyenne River Sioux, SD</v>
      </c>
      <c r="B84" s="73">
        <v>16</v>
      </c>
      <c r="C84" s="74">
        <v>14</v>
      </c>
      <c r="D84" s="74">
        <v>17</v>
      </c>
      <c r="E84" s="74">
        <v>17</v>
      </c>
      <c r="F84" s="74">
        <v>12</v>
      </c>
      <c r="G84" s="74">
        <v>9</v>
      </c>
      <c r="H84" s="74">
        <v>10</v>
      </c>
      <c r="I84" s="74">
        <v>9</v>
      </c>
      <c r="J84" s="74">
        <v>10</v>
      </c>
      <c r="K84" s="74">
        <v>12</v>
      </c>
      <c r="L84" s="74">
        <v>13</v>
      </c>
      <c r="M84" s="75">
        <v>15</v>
      </c>
      <c r="N84" s="73">
        <f t="shared" si="0"/>
        <v>12.833333333333334</v>
      </c>
    </row>
    <row r="85" spans="1:14" ht="12" customHeight="1">
      <c r="A85" s="72" t="str">
        <f>'Pregnant Women Participating'!A85</f>
        <v>Rosebud Sioux, SD</v>
      </c>
      <c r="B85" s="73">
        <v>46</v>
      </c>
      <c r="C85" s="74">
        <v>35</v>
      </c>
      <c r="D85" s="74">
        <v>37</v>
      </c>
      <c r="E85" s="74">
        <v>42</v>
      </c>
      <c r="F85" s="74">
        <v>38</v>
      </c>
      <c r="G85" s="74">
        <v>37</v>
      </c>
      <c r="H85" s="74">
        <v>42</v>
      </c>
      <c r="I85" s="74">
        <v>48</v>
      </c>
      <c r="J85" s="74">
        <v>39</v>
      </c>
      <c r="K85" s="74">
        <v>37</v>
      </c>
      <c r="L85" s="74">
        <v>37</v>
      </c>
      <c r="M85" s="75">
        <v>31</v>
      </c>
      <c r="N85" s="73">
        <f t="shared" si="0"/>
        <v>39.083333333333336</v>
      </c>
    </row>
    <row r="86" spans="1:14" ht="12" customHeight="1">
      <c r="A86" s="72" t="str">
        <f>'Pregnant Women Participating'!A86</f>
        <v>Northern Arapahoe, WY</v>
      </c>
      <c r="B86" s="73">
        <v>17</v>
      </c>
      <c r="C86" s="74">
        <v>17</v>
      </c>
      <c r="D86" s="74">
        <v>18</v>
      </c>
      <c r="E86" s="74">
        <v>16</v>
      </c>
      <c r="F86" s="74">
        <v>17</v>
      </c>
      <c r="G86" s="74">
        <v>16</v>
      </c>
      <c r="H86" s="74">
        <v>16</v>
      </c>
      <c r="I86" s="74">
        <v>14</v>
      </c>
      <c r="J86" s="74">
        <v>13</v>
      </c>
      <c r="K86" s="74">
        <v>9</v>
      </c>
      <c r="L86" s="74">
        <v>7</v>
      </c>
      <c r="M86" s="75">
        <v>10</v>
      </c>
      <c r="N86" s="73">
        <f t="shared" si="0"/>
        <v>14.166666666666666</v>
      </c>
    </row>
    <row r="87" spans="1:14" ht="12" customHeight="1">
      <c r="A87" s="72" t="str">
        <f>'Pregnant Women Participating'!A87</f>
        <v>Shoshone Tribe, WY</v>
      </c>
      <c r="B87" s="73">
        <v>6</v>
      </c>
      <c r="C87" s="74">
        <v>6</v>
      </c>
      <c r="D87" s="74">
        <v>5</v>
      </c>
      <c r="E87" s="74">
        <v>5</v>
      </c>
      <c r="F87" s="74">
        <v>4</v>
      </c>
      <c r="G87" s="74">
        <v>6</v>
      </c>
      <c r="H87" s="74">
        <v>9</v>
      </c>
      <c r="I87" s="74">
        <v>9</v>
      </c>
      <c r="J87" s="74">
        <v>6</v>
      </c>
      <c r="K87" s="74">
        <v>6</v>
      </c>
      <c r="L87" s="74">
        <v>6</v>
      </c>
      <c r="M87" s="75">
        <v>8</v>
      </c>
      <c r="N87" s="73">
        <f t="shared" si="0"/>
        <v>6.333333333333333</v>
      </c>
    </row>
    <row r="88" spans="1:14" s="82" customFormat="1" ht="24.75" customHeight="1">
      <c r="A88" s="77" t="str">
        <f>'Pregnant Women Participating'!A88</f>
        <v>Mountain Plains</v>
      </c>
      <c r="B88" s="78">
        <v>21194</v>
      </c>
      <c r="C88" s="79">
        <v>20871</v>
      </c>
      <c r="D88" s="79">
        <v>20807</v>
      </c>
      <c r="E88" s="79">
        <v>20706</v>
      </c>
      <c r="F88" s="79">
        <v>20893</v>
      </c>
      <c r="G88" s="79">
        <v>20968</v>
      </c>
      <c r="H88" s="79">
        <v>20704</v>
      </c>
      <c r="I88" s="79">
        <v>20643</v>
      </c>
      <c r="J88" s="79">
        <v>20759</v>
      </c>
      <c r="K88" s="79">
        <v>20565</v>
      </c>
      <c r="L88" s="79">
        <v>20906</v>
      </c>
      <c r="M88" s="80">
        <v>20930</v>
      </c>
      <c r="N88" s="78">
        <f t="shared" si="0"/>
        <v>20828.833333333332</v>
      </c>
    </row>
    <row r="89" spans="1:14" ht="12" customHeight="1">
      <c r="A89" s="83" t="str">
        <f>'Pregnant Women Participating'!A89</f>
        <v>Alaska</v>
      </c>
      <c r="B89" s="73">
        <v>1181</v>
      </c>
      <c r="C89" s="74">
        <v>1169</v>
      </c>
      <c r="D89" s="74">
        <v>1131</v>
      </c>
      <c r="E89" s="74">
        <v>1150</v>
      </c>
      <c r="F89" s="74">
        <v>1176</v>
      </c>
      <c r="G89" s="74">
        <v>1228</v>
      </c>
      <c r="H89" s="74">
        <v>1241</v>
      </c>
      <c r="I89" s="74">
        <v>1204</v>
      </c>
      <c r="J89" s="74">
        <v>1232</v>
      </c>
      <c r="K89" s="74">
        <v>1207</v>
      </c>
      <c r="L89" s="74">
        <v>1196</v>
      </c>
      <c r="M89" s="75">
        <v>1177</v>
      </c>
      <c r="N89" s="73">
        <f t="shared" si="0"/>
        <v>1191</v>
      </c>
    </row>
    <row r="90" spans="1:14" ht="12" customHeight="1">
      <c r="A90" s="83" t="str">
        <f>'Pregnant Women Participating'!A90</f>
        <v>American Samoa</v>
      </c>
      <c r="B90" s="73">
        <v>72</v>
      </c>
      <c r="C90" s="74">
        <v>67</v>
      </c>
      <c r="D90" s="74">
        <v>72</v>
      </c>
      <c r="E90" s="74">
        <v>78</v>
      </c>
      <c r="F90" s="74">
        <v>79</v>
      </c>
      <c r="G90" s="74">
        <v>81</v>
      </c>
      <c r="H90" s="74">
        <v>75</v>
      </c>
      <c r="I90" s="74">
        <v>69</v>
      </c>
      <c r="J90" s="74">
        <v>68</v>
      </c>
      <c r="K90" s="74">
        <v>66</v>
      </c>
      <c r="L90" s="74">
        <v>56</v>
      </c>
      <c r="M90" s="75">
        <v>53</v>
      </c>
      <c r="N90" s="73">
        <f t="shared" si="0"/>
        <v>69.66666666666667</v>
      </c>
    </row>
    <row r="91" spans="1:14" ht="12" customHeight="1">
      <c r="A91" s="83" t="str">
        <f>'Pregnant Women Participating'!A91</f>
        <v>Arizona</v>
      </c>
      <c r="B91" s="73">
        <v>4336</v>
      </c>
      <c r="C91" s="74">
        <v>4221</v>
      </c>
      <c r="D91" s="74">
        <v>4182</v>
      </c>
      <c r="E91" s="74">
        <v>4145</v>
      </c>
      <c r="F91" s="74">
        <v>4159</v>
      </c>
      <c r="G91" s="74">
        <v>4107</v>
      </c>
      <c r="H91" s="74">
        <v>4090</v>
      </c>
      <c r="I91" s="74">
        <v>4080</v>
      </c>
      <c r="J91" s="74">
        <v>4065</v>
      </c>
      <c r="K91" s="74">
        <v>4002</v>
      </c>
      <c r="L91" s="74">
        <v>4101</v>
      </c>
      <c r="M91" s="75">
        <v>4045</v>
      </c>
      <c r="N91" s="73">
        <f t="shared" si="0"/>
        <v>4127.75</v>
      </c>
    </row>
    <row r="92" spans="1:14" ht="12" customHeight="1">
      <c r="A92" s="83" t="str">
        <f>'Pregnant Women Participating'!A92</f>
        <v>California</v>
      </c>
      <c r="B92" s="73">
        <v>55188</v>
      </c>
      <c r="C92" s="74">
        <v>53301</v>
      </c>
      <c r="D92" s="74">
        <v>53372</v>
      </c>
      <c r="E92" s="74">
        <v>53374</v>
      </c>
      <c r="F92" s="74">
        <v>53108</v>
      </c>
      <c r="G92" s="74">
        <v>53224</v>
      </c>
      <c r="H92" s="74">
        <v>52646</v>
      </c>
      <c r="I92" s="74">
        <v>52378</v>
      </c>
      <c r="J92" s="74">
        <v>52444</v>
      </c>
      <c r="K92" s="74">
        <v>51311</v>
      </c>
      <c r="L92" s="74">
        <v>52932</v>
      </c>
      <c r="M92" s="75">
        <v>52385</v>
      </c>
      <c r="N92" s="73">
        <f t="shared" si="0"/>
        <v>52971.916666666664</v>
      </c>
    </row>
    <row r="93" spans="1:14" ht="12" customHeight="1">
      <c r="A93" s="83" t="str">
        <f>'Pregnant Women Participating'!A93</f>
        <v>Guam</v>
      </c>
      <c r="B93" s="73">
        <v>304</v>
      </c>
      <c r="C93" s="74">
        <v>310</v>
      </c>
      <c r="D93" s="74">
        <v>280</v>
      </c>
      <c r="E93" s="74">
        <v>269</v>
      </c>
      <c r="F93" s="74">
        <v>287</v>
      </c>
      <c r="G93" s="74">
        <v>295</v>
      </c>
      <c r="H93" s="74">
        <v>328</v>
      </c>
      <c r="I93" s="74">
        <v>316</v>
      </c>
      <c r="J93" s="74">
        <v>310</v>
      </c>
      <c r="K93" s="74">
        <v>265</v>
      </c>
      <c r="L93" s="74">
        <v>264</v>
      </c>
      <c r="M93" s="75">
        <v>262</v>
      </c>
      <c r="N93" s="73">
        <f t="shared" si="0"/>
        <v>290.8333333333333</v>
      </c>
    </row>
    <row r="94" spans="1:14" ht="12" customHeight="1">
      <c r="A94" s="83" t="str">
        <f>'Pregnant Women Participating'!A94</f>
        <v>Hawaii</v>
      </c>
      <c r="B94" s="73">
        <v>1627</v>
      </c>
      <c r="C94" s="74">
        <v>1656</v>
      </c>
      <c r="D94" s="74">
        <v>1701</v>
      </c>
      <c r="E94" s="74">
        <v>1756</v>
      </c>
      <c r="F94" s="74">
        <v>1746</v>
      </c>
      <c r="G94" s="74">
        <v>1797</v>
      </c>
      <c r="H94" s="74">
        <v>1742</v>
      </c>
      <c r="I94" s="74">
        <v>1746</v>
      </c>
      <c r="J94" s="74">
        <v>1704</v>
      </c>
      <c r="K94" s="74">
        <v>1625</v>
      </c>
      <c r="L94" s="74">
        <v>1669</v>
      </c>
      <c r="M94" s="75">
        <v>1677</v>
      </c>
      <c r="N94" s="73">
        <f t="shared" si="0"/>
        <v>1703.8333333333333</v>
      </c>
    </row>
    <row r="95" spans="1:14" ht="12" customHeight="1">
      <c r="A95" s="83" t="str">
        <f>'Pregnant Women Participating'!A95</f>
        <v>Idaho</v>
      </c>
      <c r="B95" s="73">
        <v>2534</v>
      </c>
      <c r="C95" s="74">
        <v>2519</v>
      </c>
      <c r="D95" s="74">
        <v>2580</v>
      </c>
      <c r="E95" s="74">
        <v>2503</v>
      </c>
      <c r="F95" s="74">
        <v>2488</v>
      </c>
      <c r="G95" s="74">
        <v>2545</v>
      </c>
      <c r="H95" s="74">
        <v>2546</v>
      </c>
      <c r="I95" s="74">
        <v>2475</v>
      </c>
      <c r="J95" s="74">
        <v>2475</v>
      </c>
      <c r="K95" s="74">
        <v>2466</v>
      </c>
      <c r="L95" s="74">
        <v>2467</v>
      </c>
      <c r="M95" s="75">
        <v>2517</v>
      </c>
      <c r="N95" s="73">
        <f t="shared" si="0"/>
        <v>2509.5833333333335</v>
      </c>
    </row>
    <row r="96" spans="1:14" ht="12" customHeight="1">
      <c r="A96" s="83" t="str">
        <f>'Pregnant Women Participating'!A96</f>
        <v>Nevada</v>
      </c>
      <c r="B96" s="73">
        <v>2709</v>
      </c>
      <c r="C96" s="74">
        <v>2640</v>
      </c>
      <c r="D96" s="74">
        <v>2583</v>
      </c>
      <c r="E96" s="74">
        <v>2582</v>
      </c>
      <c r="F96" s="74">
        <v>2631</v>
      </c>
      <c r="G96" s="74">
        <v>2690</v>
      </c>
      <c r="H96" s="74">
        <v>2655</v>
      </c>
      <c r="I96" s="74">
        <v>2621</v>
      </c>
      <c r="J96" s="74">
        <v>2686</v>
      </c>
      <c r="K96" s="74">
        <v>2675</v>
      </c>
      <c r="L96" s="74">
        <v>2694</v>
      </c>
      <c r="M96" s="75">
        <v>2672</v>
      </c>
      <c r="N96" s="73">
        <f t="shared" si="0"/>
        <v>2653.1666666666665</v>
      </c>
    </row>
    <row r="97" spans="1:14" ht="12" customHeight="1">
      <c r="A97" s="83" t="str">
        <f>'Pregnant Women Participating'!A97</f>
        <v>Oregon</v>
      </c>
      <c r="B97" s="73">
        <v>6908</v>
      </c>
      <c r="C97" s="74">
        <v>6776</v>
      </c>
      <c r="D97" s="74">
        <v>6730</v>
      </c>
      <c r="E97" s="74">
        <v>6586</v>
      </c>
      <c r="F97" s="74">
        <v>6428</v>
      </c>
      <c r="G97" s="74">
        <v>6513</v>
      </c>
      <c r="H97" s="74">
        <v>6581</v>
      </c>
      <c r="I97" s="74">
        <v>6612</v>
      </c>
      <c r="J97" s="74">
        <v>6591</v>
      </c>
      <c r="K97" s="74">
        <v>6472</v>
      </c>
      <c r="L97" s="74">
        <v>6557</v>
      </c>
      <c r="M97" s="75">
        <v>6455</v>
      </c>
      <c r="N97" s="73">
        <f t="shared" si="0"/>
        <v>6600.75</v>
      </c>
    </row>
    <row r="98" spans="1:14" ht="12" customHeight="1">
      <c r="A98" s="83" t="str">
        <f>'Pregnant Women Participating'!A98</f>
        <v>Washington</v>
      </c>
      <c r="B98" s="73">
        <v>10072</v>
      </c>
      <c r="C98" s="74">
        <v>9771</v>
      </c>
      <c r="D98" s="74">
        <v>9734</v>
      </c>
      <c r="E98" s="74">
        <v>9763</v>
      </c>
      <c r="F98" s="74">
        <v>9713</v>
      </c>
      <c r="G98" s="74">
        <v>10047</v>
      </c>
      <c r="H98" s="74">
        <v>9840</v>
      </c>
      <c r="I98" s="74">
        <v>9693</v>
      </c>
      <c r="J98" s="74">
        <v>9838</v>
      </c>
      <c r="K98" s="74">
        <v>9549</v>
      </c>
      <c r="L98" s="74">
        <v>9682</v>
      </c>
      <c r="M98" s="75">
        <v>9733</v>
      </c>
      <c r="N98" s="73">
        <f t="shared" si="0"/>
        <v>9786.25</v>
      </c>
    </row>
    <row r="99" spans="1:14" ht="12" customHeight="1">
      <c r="A99" s="83" t="str">
        <f>'Pregnant Women Participating'!A99</f>
        <v>Northern Marianas</v>
      </c>
      <c r="B99" s="73">
        <v>74</v>
      </c>
      <c r="C99" s="74">
        <v>61</v>
      </c>
      <c r="D99" s="74">
        <v>65</v>
      </c>
      <c r="E99" s="74">
        <v>64</v>
      </c>
      <c r="F99" s="74">
        <v>77</v>
      </c>
      <c r="G99" s="74">
        <v>72</v>
      </c>
      <c r="H99" s="74">
        <v>69</v>
      </c>
      <c r="I99" s="74">
        <v>73</v>
      </c>
      <c r="J99" s="74">
        <v>66</v>
      </c>
      <c r="K99" s="74">
        <v>62</v>
      </c>
      <c r="L99" s="74">
        <v>71</v>
      </c>
      <c r="M99" s="75">
        <v>75</v>
      </c>
      <c r="N99" s="73">
        <f t="shared" si="0"/>
        <v>69.08333333333333</v>
      </c>
    </row>
    <row r="100" spans="1:14" ht="12" customHeight="1">
      <c r="A100" s="83" t="str">
        <f>'Pregnant Women Participating'!A100</f>
        <v>Inter-Tribal Council, AZ</v>
      </c>
      <c r="B100" s="73">
        <v>280</v>
      </c>
      <c r="C100" s="74">
        <v>291</v>
      </c>
      <c r="D100" s="74">
        <v>276</v>
      </c>
      <c r="E100" s="74">
        <v>273</v>
      </c>
      <c r="F100" s="74">
        <v>290</v>
      </c>
      <c r="G100" s="74">
        <v>287</v>
      </c>
      <c r="H100" s="74">
        <v>291</v>
      </c>
      <c r="I100" s="74">
        <v>285</v>
      </c>
      <c r="J100" s="74">
        <v>289</v>
      </c>
      <c r="K100" s="74">
        <v>275</v>
      </c>
      <c r="L100" s="74">
        <v>280</v>
      </c>
      <c r="M100" s="75">
        <v>276</v>
      </c>
      <c r="N100" s="73">
        <f t="shared" si="0"/>
        <v>282.75</v>
      </c>
    </row>
    <row r="101" spans="1:14" ht="12" customHeight="1">
      <c r="A101" s="83" t="str">
        <f>'Pregnant Women Participating'!A101</f>
        <v>Navajo Nation, AZ</v>
      </c>
      <c r="B101" s="73">
        <v>358</v>
      </c>
      <c r="C101" s="74">
        <v>362</v>
      </c>
      <c r="D101" s="74">
        <v>374</v>
      </c>
      <c r="E101" s="74">
        <v>368</v>
      </c>
      <c r="F101" s="74">
        <v>373</v>
      </c>
      <c r="G101" s="74">
        <v>365</v>
      </c>
      <c r="H101" s="74">
        <v>354</v>
      </c>
      <c r="I101" s="74">
        <v>341</v>
      </c>
      <c r="J101" s="74">
        <v>358</v>
      </c>
      <c r="K101" s="74">
        <v>378</v>
      </c>
      <c r="L101" s="74">
        <v>372</v>
      </c>
      <c r="M101" s="75">
        <v>358</v>
      </c>
      <c r="N101" s="73">
        <f t="shared" si="0"/>
        <v>363.4166666666667</v>
      </c>
    </row>
    <row r="102" spans="1:14" ht="12" customHeight="1">
      <c r="A102" s="83" t="str">
        <f>'Pregnant Women Participating'!A102</f>
        <v>Inter-Tribal Council, NV</v>
      </c>
      <c r="B102" s="73">
        <v>48</v>
      </c>
      <c r="C102" s="74">
        <v>49</v>
      </c>
      <c r="D102" s="74">
        <v>47</v>
      </c>
      <c r="E102" s="74">
        <v>59</v>
      </c>
      <c r="F102" s="74">
        <v>60</v>
      </c>
      <c r="G102" s="74">
        <v>60</v>
      </c>
      <c r="H102" s="74">
        <v>56</v>
      </c>
      <c r="I102" s="74">
        <v>50</v>
      </c>
      <c r="J102" s="74">
        <v>51</v>
      </c>
      <c r="K102" s="74">
        <v>52</v>
      </c>
      <c r="L102" s="74">
        <v>56</v>
      </c>
      <c r="M102" s="75">
        <v>54</v>
      </c>
      <c r="N102" s="73">
        <f t="shared" si="0"/>
        <v>53.5</v>
      </c>
    </row>
    <row r="103" spans="1:14" s="82" customFormat="1" ht="24.75" customHeight="1">
      <c r="A103" s="77" t="str">
        <f>'Pregnant Women Participating'!A103</f>
        <v>Western Region</v>
      </c>
      <c r="B103" s="78">
        <v>85691</v>
      </c>
      <c r="C103" s="79">
        <v>83193</v>
      </c>
      <c r="D103" s="79">
        <v>83127</v>
      </c>
      <c r="E103" s="79">
        <v>82970</v>
      </c>
      <c r="F103" s="79">
        <v>82615</v>
      </c>
      <c r="G103" s="79">
        <v>83311</v>
      </c>
      <c r="H103" s="79">
        <v>82514</v>
      </c>
      <c r="I103" s="79">
        <v>81943</v>
      </c>
      <c r="J103" s="79">
        <v>82177</v>
      </c>
      <c r="K103" s="79">
        <v>80405</v>
      </c>
      <c r="L103" s="79">
        <v>82397</v>
      </c>
      <c r="M103" s="80">
        <v>81739</v>
      </c>
      <c r="N103" s="78">
        <f t="shared" si="0"/>
        <v>82673.5</v>
      </c>
    </row>
    <row r="104" spans="1:14" s="88" customFormat="1" ht="16.5" customHeight="1" thickBot="1">
      <c r="A104" s="84" t="str">
        <f>'Pregnant Women Participating'!A104</f>
        <v>TOTAL</v>
      </c>
      <c r="B104" s="85">
        <v>250721</v>
      </c>
      <c r="C104" s="86">
        <v>246871</v>
      </c>
      <c r="D104" s="86">
        <v>246304</v>
      </c>
      <c r="E104" s="86">
        <v>245870</v>
      </c>
      <c r="F104" s="86">
        <v>246322</v>
      </c>
      <c r="G104" s="86">
        <v>248690</v>
      </c>
      <c r="H104" s="86">
        <v>246915</v>
      </c>
      <c r="I104" s="86">
        <v>246100</v>
      </c>
      <c r="J104" s="86">
        <v>247827</v>
      </c>
      <c r="K104" s="86">
        <v>244929</v>
      </c>
      <c r="L104" s="86">
        <v>249912</v>
      </c>
      <c r="M104" s="87">
        <v>248772</v>
      </c>
      <c r="N104" s="85">
        <f t="shared" si="0"/>
        <v>247436.08333333334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42278</v>
      </c>
      <c r="C5" s="69">
        <f>DATE(RIGHT(A2,4)-1,11,1)</f>
        <v>42309</v>
      </c>
      <c r="D5" s="69">
        <f>DATE(RIGHT(A2,4)-1,12,1)</f>
        <v>42339</v>
      </c>
      <c r="E5" s="69">
        <f>DATE(RIGHT(A2,4),1,1)</f>
        <v>42370</v>
      </c>
      <c r="F5" s="69">
        <f>DATE(RIGHT(A2,4),2,1)</f>
        <v>42401</v>
      </c>
      <c r="G5" s="69">
        <f>DATE(RIGHT(A2,4),3,1)</f>
        <v>42430</v>
      </c>
      <c r="H5" s="69">
        <f>DATE(RIGHT(A2,4),4,1)</f>
        <v>42461</v>
      </c>
      <c r="I5" s="69">
        <f>DATE(RIGHT(A2,4),5,1)</f>
        <v>42491</v>
      </c>
      <c r="J5" s="69">
        <f>DATE(RIGHT(A2,4),6,1)</f>
        <v>42522</v>
      </c>
      <c r="K5" s="69">
        <f>DATE(RIGHT(A2,4),7,1)</f>
        <v>42552</v>
      </c>
      <c r="L5" s="69">
        <f>DATE(RIGHT(A2,4),8,1)</f>
        <v>42583</v>
      </c>
      <c r="M5" s="69">
        <f>DATE(RIGHT(A2,4),9,1)</f>
        <v>42614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2097</v>
      </c>
      <c r="C6" s="74">
        <v>2014</v>
      </c>
      <c r="D6" s="74">
        <v>2112</v>
      </c>
      <c r="E6" s="74">
        <v>2147</v>
      </c>
      <c r="F6" s="74">
        <v>2065</v>
      </c>
      <c r="G6" s="74">
        <v>2045</v>
      </c>
      <c r="H6" s="74">
        <v>1999</v>
      </c>
      <c r="I6" s="74">
        <v>1978</v>
      </c>
      <c r="J6" s="74">
        <v>1963</v>
      </c>
      <c r="K6" s="74">
        <v>1887</v>
      </c>
      <c r="L6" s="74">
        <v>1880</v>
      </c>
      <c r="M6" s="75">
        <v>1900</v>
      </c>
      <c r="N6" s="73">
        <f aca="true" t="shared" si="0" ref="N6:N104">IF(SUM(B6:M6)&gt;0,AVERAGE(B6:M6),"0")</f>
        <v>2007.25</v>
      </c>
    </row>
    <row r="7" spans="1:14" s="76" customFormat="1" ht="12" customHeight="1">
      <c r="A7" s="72" t="str">
        <f>'Pregnant Women Participating'!A7</f>
        <v>Maine</v>
      </c>
      <c r="B7" s="73">
        <v>548</v>
      </c>
      <c r="C7" s="74">
        <v>576</v>
      </c>
      <c r="D7" s="74">
        <v>570</v>
      </c>
      <c r="E7" s="74">
        <v>585</v>
      </c>
      <c r="F7" s="74">
        <v>578</v>
      </c>
      <c r="G7" s="74">
        <v>601</v>
      </c>
      <c r="H7" s="74">
        <v>553</v>
      </c>
      <c r="I7" s="74">
        <v>527</v>
      </c>
      <c r="J7" s="74">
        <v>521</v>
      </c>
      <c r="K7" s="74">
        <v>541</v>
      </c>
      <c r="L7" s="74">
        <v>570</v>
      </c>
      <c r="M7" s="75">
        <v>553</v>
      </c>
      <c r="N7" s="73">
        <f t="shared" si="0"/>
        <v>560.25</v>
      </c>
    </row>
    <row r="8" spans="1:14" s="76" customFormat="1" ht="12" customHeight="1">
      <c r="A8" s="72" t="str">
        <f>'Pregnant Women Participating'!A8</f>
        <v>Massachusetts</v>
      </c>
      <c r="B8" s="73">
        <v>5382</v>
      </c>
      <c r="C8" s="74">
        <v>5346</v>
      </c>
      <c r="D8" s="74">
        <v>5422</v>
      </c>
      <c r="E8" s="74">
        <v>5318</v>
      </c>
      <c r="F8" s="74">
        <v>5313</v>
      </c>
      <c r="G8" s="74">
        <v>5370</v>
      </c>
      <c r="H8" s="74">
        <v>5345</v>
      </c>
      <c r="I8" s="74">
        <v>5296</v>
      </c>
      <c r="J8" s="74">
        <v>5329</v>
      </c>
      <c r="K8" s="74">
        <v>5243</v>
      </c>
      <c r="L8" s="74">
        <v>5380</v>
      </c>
      <c r="M8" s="75">
        <v>5256</v>
      </c>
      <c r="N8" s="73">
        <f t="shared" si="0"/>
        <v>5333.333333333333</v>
      </c>
    </row>
    <row r="9" spans="1:14" s="76" customFormat="1" ht="12" customHeight="1">
      <c r="A9" s="72" t="str">
        <f>'Pregnant Women Participating'!A9</f>
        <v>New Hampshire</v>
      </c>
      <c r="B9" s="73">
        <v>357</v>
      </c>
      <c r="C9" s="74">
        <v>337</v>
      </c>
      <c r="D9" s="74">
        <v>317</v>
      </c>
      <c r="E9" s="74">
        <v>327</v>
      </c>
      <c r="F9" s="74">
        <v>328</v>
      </c>
      <c r="G9" s="74">
        <v>316</v>
      </c>
      <c r="H9" s="74">
        <v>305</v>
      </c>
      <c r="I9" s="74">
        <v>310</v>
      </c>
      <c r="J9" s="74">
        <v>332</v>
      </c>
      <c r="K9" s="74">
        <v>335</v>
      </c>
      <c r="L9" s="74">
        <v>324</v>
      </c>
      <c r="M9" s="75">
        <v>333</v>
      </c>
      <c r="N9" s="73">
        <f t="shared" si="0"/>
        <v>326.75</v>
      </c>
    </row>
    <row r="10" spans="1:14" s="76" customFormat="1" ht="12" customHeight="1">
      <c r="A10" s="72" t="str">
        <f>'Pregnant Women Participating'!A10</f>
        <v>New York</v>
      </c>
      <c r="B10" s="73">
        <v>35785</v>
      </c>
      <c r="C10" s="74">
        <v>35609</v>
      </c>
      <c r="D10" s="74">
        <v>35429</v>
      </c>
      <c r="E10" s="74">
        <v>34999</v>
      </c>
      <c r="F10" s="74">
        <v>34817</v>
      </c>
      <c r="G10" s="74">
        <v>34947</v>
      </c>
      <c r="H10" s="74">
        <v>34644</v>
      </c>
      <c r="I10" s="74">
        <v>34369</v>
      </c>
      <c r="J10" s="74">
        <v>34257</v>
      </c>
      <c r="K10" s="74">
        <v>33941</v>
      </c>
      <c r="L10" s="74">
        <v>34581</v>
      </c>
      <c r="M10" s="75">
        <v>34673</v>
      </c>
      <c r="N10" s="73">
        <f t="shared" si="0"/>
        <v>34837.583333333336</v>
      </c>
    </row>
    <row r="11" spans="1:14" s="76" customFormat="1" ht="12" customHeight="1">
      <c r="A11" s="72" t="str">
        <f>'Pregnant Women Participating'!A11</f>
        <v>Rhode Island</v>
      </c>
      <c r="B11" s="73">
        <v>630</v>
      </c>
      <c r="C11" s="74">
        <v>612</v>
      </c>
      <c r="D11" s="74">
        <v>616</v>
      </c>
      <c r="E11" s="74">
        <v>619</v>
      </c>
      <c r="F11" s="74">
        <v>602</v>
      </c>
      <c r="G11" s="74">
        <v>627</v>
      </c>
      <c r="H11" s="74">
        <v>632</v>
      </c>
      <c r="I11" s="74">
        <v>620</v>
      </c>
      <c r="J11" s="74">
        <v>613</v>
      </c>
      <c r="K11" s="74">
        <v>591</v>
      </c>
      <c r="L11" s="74">
        <v>634</v>
      </c>
      <c r="M11" s="75">
        <v>655</v>
      </c>
      <c r="N11" s="73">
        <f t="shared" si="0"/>
        <v>620.9166666666666</v>
      </c>
    </row>
    <row r="12" spans="1:14" s="76" customFormat="1" ht="12" customHeight="1">
      <c r="A12" s="72" t="str">
        <f>'Pregnant Women Participating'!A12</f>
        <v>Vermont</v>
      </c>
      <c r="B12" s="73">
        <v>371</v>
      </c>
      <c r="C12" s="74">
        <v>355</v>
      </c>
      <c r="D12" s="74">
        <v>326</v>
      </c>
      <c r="E12" s="74">
        <v>334</v>
      </c>
      <c r="F12" s="74">
        <v>332</v>
      </c>
      <c r="G12" s="74">
        <v>322</v>
      </c>
      <c r="H12" s="74">
        <v>331</v>
      </c>
      <c r="I12" s="74">
        <v>328</v>
      </c>
      <c r="J12" s="74">
        <v>332</v>
      </c>
      <c r="K12" s="74">
        <v>322</v>
      </c>
      <c r="L12" s="74">
        <v>329</v>
      </c>
      <c r="M12" s="75">
        <v>332</v>
      </c>
      <c r="N12" s="73">
        <f t="shared" si="0"/>
        <v>334.5</v>
      </c>
    </row>
    <row r="13" spans="1:14" s="76" customFormat="1" ht="12" customHeight="1">
      <c r="A13" s="72" t="str">
        <f>'Pregnant Women Participating'!A13</f>
        <v>Indian Township, ME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5">
        <v>0</v>
      </c>
      <c r="N13" s="73" t="str">
        <f t="shared" si="0"/>
        <v>0</v>
      </c>
    </row>
    <row r="14" spans="1:14" s="76" customFormat="1" ht="12" customHeight="1">
      <c r="A14" s="72" t="str">
        <f>'Pregnant Women Participating'!A14</f>
        <v>Pleasant Point, ME</v>
      </c>
      <c r="B14" s="73">
        <v>0</v>
      </c>
      <c r="C14" s="74">
        <v>0</v>
      </c>
      <c r="D14" s="74">
        <v>1</v>
      </c>
      <c r="E14" s="74">
        <v>1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1</v>
      </c>
      <c r="L14" s="74">
        <v>1</v>
      </c>
      <c r="M14" s="75">
        <v>0</v>
      </c>
      <c r="N14" s="73">
        <f t="shared" si="0"/>
        <v>0.3333333333333333</v>
      </c>
    </row>
    <row r="15" spans="1:14" s="76" customFormat="1" ht="12" customHeight="1">
      <c r="A15" s="72" t="str">
        <f>'Pregnant Women Participating'!A15</f>
        <v>Seneca Nation, NY</v>
      </c>
      <c r="B15" s="73">
        <v>8</v>
      </c>
      <c r="C15" s="74">
        <v>7</v>
      </c>
      <c r="D15" s="74">
        <v>8</v>
      </c>
      <c r="E15" s="74">
        <v>5</v>
      </c>
      <c r="F15" s="74">
        <v>3</v>
      </c>
      <c r="G15" s="74">
        <v>4</v>
      </c>
      <c r="H15" s="74">
        <v>5</v>
      </c>
      <c r="I15" s="74">
        <v>6</v>
      </c>
      <c r="J15" s="74">
        <v>5</v>
      </c>
      <c r="K15" s="74">
        <v>7</v>
      </c>
      <c r="L15" s="74">
        <v>8</v>
      </c>
      <c r="M15" s="75">
        <v>10</v>
      </c>
      <c r="N15" s="73">
        <f t="shared" si="0"/>
        <v>6.333333333333333</v>
      </c>
    </row>
    <row r="16" spans="1:14" s="81" customFormat="1" ht="24.75" customHeight="1">
      <c r="A16" s="77" t="str">
        <f>'Pregnant Women Participating'!A16</f>
        <v>Northeast Region</v>
      </c>
      <c r="B16" s="78">
        <v>45178</v>
      </c>
      <c r="C16" s="79">
        <v>44856</v>
      </c>
      <c r="D16" s="79">
        <v>44801</v>
      </c>
      <c r="E16" s="79">
        <v>44335</v>
      </c>
      <c r="F16" s="79">
        <v>44038</v>
      </c>
      <c r="G16" s="79">
        <v>44232</v>
      </c>
      <c r="H16" s="79">
        <v>43814</v>
      </c>
      <c r="I16" s="79">
        <v>43434</v>
      </c>
      <c r="J16" s="79">
        <v>43352</v>
      </c>
      <c r="K16" s="79">
        <v>42868</v>
      </c>
      <c r="L16" s="79">
        <v>43707</v>
      </c>
      <c r="M16" s="80">
        <v>43712</v>
      </c>
      <c r="N16" s="78">
        <f t="shared" si="0"/>
        <v>44027.25</v>
      </c>
    </row>
    <row r="17" spans="1:14" ht="12" customHeight="1">
      <c r="A17" s="72" t="str">
        <f>'Pregnant Women Participating'!A17</f>
        <v>Delaware</v>
      </c>
      <c r="B17" s="73">
        <v>563</v>
      </c>
      <c r="C17" s="74">
        <v>575</v>
      </c>
      <c r="D17" s="74">
        <v>528</v>
      </c>
      <c r="E17" s="74">
        <v>537</v>
      </c>
      <c r="F17" s="74">
        <v>519</v>
      </c>
      <c r="G17" s="74">
        <v>538</v>
      </c>
      <c r="H17" s="74">
        <v>556</v>
      </c>
      <c r="I17" s="74">
        <v>530</v>
      </c>
      <c r="J17" s="74">
        <v>529</v>
      </c>
      <c r="K17" s="74">
        <v>535</v>
      </c>
      <c r="L17" s="74">
        <v>550</v>
      </c>
      <c r="M17" s="75">
        <v>545</v>
      </c>
      <c r="N17" s="73">
        <f t="shared" si="0"/>
        <v>542.0833333333334</v>
      </c>
    </row>
    <row r="18" spans="1:14" ht="12" customHeight="1">
      <c r="A18" s="72" t="str">
        <f>'Pregnant Women Participating'!A18</f>
        <v>District of Columbia</v>
      </c>
      <c r="B18" s="73">
        <v>926</v>
      </c>
      <c r="C18" s="74">
        <v>969</v>
      </c>
      <c r="D18" s="74">
        <v>998</v>
      </c>
      <c r="E18" s="74">
        <v>971</v>
      </c>
      <c r="F18" s="74">
        <v>942</v>
      </c>
      <c r="G18" s="74">
        <v>967</v>
      </c>
      <c r="H18" s="74">
        <v>990</v>
      </c>
      <c r="I18" s="74">
        <v>953</v>
      </c>
      <c r="J18" s="74">
        <v>971</v>
      </c>
      <c r="K18" s="74">
        <v>964</v>
      </c>
      <c r="L18" s="74">
        <v>990</v>
      </c>
      <c r="M18" s="75">
        <v>979</v>
      </c>
      <c r="N18" s="73">
        <f t="shared" si="0"/>
        <v>968.3333333333334</v>
      </c>
    </row>
    <row r="19" spans="1:14" ht="12" customHeight="1">
      <c r="A19" s="72" t="str">
        <f>'Pregnant Women Participating'!A19</f>
        <v>Maryland</v>
      </c>
      <c r="B19" s="73">
        <v>7448</v>
      </c>
      <c r="C19" s="74">
        <v>7457</v>
      </c>
      <c r="D19" s="74">
        <v>7410</v>
      </c>
      <c r="E19" s="74">
        <v>7365</v>
      </c>
      <c r="F19" s="74">
        <v>7403</v>
      </c>
      <c r="G19" s="74">
        <v>7469</v>
      </c>
      <c r="H19" s="74">
        <v>7532</v>
      </c>
      <c r="I19" s="74">
        <v>7538</v>
      </c>
      <c r="J19" s="74">
        <v>7459</v>
      </c>
      <c r="K19" s="74">
        <v>7417</v>
      </c>
      <c r="L19" s="74">
        <v>7545</v>
      </c>
      <c r="M19" s="75">
        <v>7530</v>
      </c>
      <c r="N19" s="73">
        <f t="shared" si="0"/>
        <v>7464.416666666667</v>
      </c>
    </row>
    <row r="20" spans="1:14" ht="12" customHeight="1">
      <c r="A20" s="72" t="str">
        <f>'Pregnant Women Participating'!A20</f>
        <v>New Jersey</v>
      </c>
      <c r="B20" s="73">
        <v>9436</v>
      </c>
      <c r="C20" s="74">
        <v>9351</v>
      </c>
      <c r="D20" s="74">
        <v>9450</v>
      </c>
      <c r="E20" s="74">
        <v>9301</v>
      </c>
      <c r="F20" s="74">
        <v>9313</v>
      </c>
      <c r="G20" s="74">
        <v>9280</v>
      </c>
      <c r="H20" s="74">
        <v>9185</v>
      </c>
      <c r="I20" s="74">
        <v>9285</v>
      </c>
      <c r="J20" s="74">
        <v>9345</v>
      </c>
      <c r="K20" s="74">
        <v>9401</v>
      </c>
      <c r="L20" s="74">
        <v>9459</v>
      </c>
      <c r="M20" s="75">
        <v>9694</v>
      </c>
      <c r="N20" s="73">
        <f t="shared" si="0"/>
        <v>9375</v>
      </c>
    </row>
    <row r="21" spans="1:14" ht="12" customHeight="1">
      <c r="A21" s="72" t="str">
        <f>'Pregnant Women Participating'!A21</f>
        <v>Pennsylvania</v>
      </c>
      <c r="B21" s="73">
        <v>3257</v>
      </c>
      <c r="C21" s="74">
        <v>3164</v>
      </c>
      <c r="D21" s="74">
        <v>3154</v>
      </c>
      <c r="E21" s="74">
        <v>3088</v>
      </c>
      <c r="F21" s="74">
        <v>3048</v>
      </c>
      <c r="G21" s="74">
        <v>3108</v>
      </c>
      <c r="H21" s="74">
        <v>3148</v>
      </c>
      <c r="I21" s="74">
        <v>3171</v>
      </c>
      <c r="J21" s="74">
        <v>3136</v>
      </c>
      <c r="K21" s="74">
        <v>3104</v>
      </c>
      <c r="L21" s="74">
        <v>3127</v>
      </c>
      <c r="M21" s="75">
        <v>3122</v>
      </c>
      <c r="N21" s="73">
        <f t="shared" si="0"/>
        <v>3135.5833333333335</v>
      </c>
    </row>
    <row r="22" spans="1:14" ht="12" customHeight="1">
      <c r="A22" s="72" t="str">
        <f>'Pregnant Women Participating'!A22</f>
        <v>Puerto Rico</v>
      </c>
      <c r="B22" s="73">
        <v>3535</v>
      </c>
      <c r="C22" s="74">
        <v>3466</v>
      </c>
      <c r="D22" s="74">
        <v>3469</v>
      </c>
      <c r="E22" s="74">
        <v>3570</v>
      </c>
      <c r="F22" s="74">
        <v>3489</v>
      </c>
      <c r="G22" s="74">
        <v>3455</v>
      </c>
      <c r="H22" s="74">
        <v>3399</v>
      </c>
      <c r="I22" s="74">
        <v>3227</v>
      </c>
      <c r="J22" s="74">
        <v>3290</v>
      </c>
      <c r="K22" s="74">
        <v>3154</v>
      </c>
      <c r="L22" s="74">
        <v>3374</v>
      </c>
      <c r="M22" s="75">
        <v>3230</v>
      </c>
      <c r="N22" s="73">
        <f t="shared" si="0"/>
        <v>3388.1666666666665</v>
      </c>
    </row>
    <row r="23" spans="1:14" ht="12" customHeight="1">
      <c r="A23" s="72" t="str">
        <f>'Pregnant Women Participating'!A23</f>
        <v>Virginia</v>
      </c>
      <c r="B23" s="73">
        <v>4036</v>
      </c>
      <c r="C23" s="74">
        <v>3937</v>
      </c>
      <c r="D23" s="74">
        <v>3949</v>
      </c>
      <c r="E23" s="74">
        <v>3600</v>
      </c>
      <c r="F23" s="74">
        <v>3611</v>
      </c>
      <c r="G23" s="74">
        <v>3663</v>
      </c>
      <c r="H23" s="74">
        <v>3612</v>
      </c>
      <c r="I23" s="74">
        <v>3674</v>
      </c>
      <c r="J23" s="74">
        <v>3662</v>
      </c>
      <c r="K23" s="74">
        <v>3607</v>
      </c>
      <c r="L23" s="74">
        <v>3578</v>
      </c>
      <c r="M23" s="75">
        <v>3564</v>
      </c>
      <c r="N23" s="73">
        <f t="shared" si="0"/>
        <v>3707.75</v>
      </c>
    </row>
    <row r="24" spans="1:14" ht="12" customHeight="1">
      <c r="A24" s="72" t="str">
        <f>'Pregnant Women Participating'!A24</f>
        <v>Virgin Islands</v>
      </c>
      <c r="B24" s="73">
        <v>431</v>
      </c>
      <c r="C24" s="74">
        <v>438</v>
      </c>
      <c r="D24" s="74">
        <v>432</v>
      </c>
      <c r="E24" s="74">
        <v>432</v>
      </c>
      <c r="F24" s="74">
        <v>455</v>
      </c>
      <c r="G24" s="74">
        <v>460</v>
      </c>
      <c r="H24" s="74">
        <v>459</v>
      </c>
      <c r="I24" s="74">
        <v>456</v>
      </c>
      <c r="J24" s="74">
        <v>446</v>
      </c>
      <c r="K24" s="74">
        <v>437</v>
      </c>
      <c r="L24" s="74">
        <v>430</v>
      </c>
      <c r="M24" s="75">
        <v>421</v>
      </c>
      <c r="N24" s="73">
        <f t="shared" si="0"/>
        <v>441.4166666666667</v>
      </c>
    </row>
    <row r="25" spans="1:14" ht="12" customHeight="1">
      <c r="A25" s="72" t="str">
        <f>'Pregnant Women Participating'!A25</f>
        <v>West Virginia</v>
      </c>
      <c r="B25" s="73">
        <v>458</v>
      </c>
      <c r="C25" s="74">
        <v>441</v>
      </c>
      <c r="D25" s="74">
        <v>432</v>
      </c>
      <c r="E25" s="74">
        <v>423</v>
      </c>
      <c r="F25" s="74">
        <v>395</v>
      </c>
      <c r="G25" s="74">
        <v>414</v>
      </c>
      <c r="H25" s="74">
        <v>405</v>
      </c>
      <c r="I25" s="74">
        <v>419</v>
      </c>
      <c r="J25" s="74">
        <v>456</v>
      </c>
      <c r="K25" s="74">
        <v>459</v>
      </c>
      <c r="L25" s="74">
        <v>471</v>
      </c>
      <c r="M25" s="75">
        <v>548</v>
      </c>
      <c r="N25" s="73">
        <f t="shared" si="0"/>
        <v>443.4166666666667</v>
      </c>
    </row>
    <row r="26" spans="1:14" s="82" customFormat="1" ht="24.75" customHeight="1">
      <c r="A26" s="77" t="str">
        <f>'Pregnant Women Participating'!A26</f>
        <v>Mid-Atlantic Region</v>
      </c>
      <c r="B26" s="78">
        <v>30090</v>
      </c>
      <c r="C26" s="79">
        <v>29798</v>
      </c>
      <c r="D26" s="79">
        <v>29822</v>
      </c>
      <c r="E26" s="79">
        <v>29287</v>
      </c>
      <c r="F26" s="79">
        <v>29175</v>
      </c>
      <c r="G26" s="79">
        <v>29354</v>
      </c>
      <c r="H26" s="79">
        <v>29286</v>
      </c>
      <c r="I26" s="79">
        <v>29253</v>
      </c>
      <c r="J26" s="79">
        <v>29294</v>
      </c>
      <c r="K26" s="79">
        <v>29078</v>
      </c>
      <c r="L26" s="79">
        <v>29524</v>
      </c>
      <c r="M26" s="80">
        <v>29633</v>
      </c>
      <c r="N26" s="78">
        <f t="shared" si="0"/>
        <v>29466.166666666668</v>
      </c>
    </row>
    <row r="27" spans="1:14" ht="12" customHeight="1">
      <c r="A27" s="72" t="str">
        <f>'Pregnant Women Participating'!A27</f>
        <v>Alabama</v>
      </c>
      <c r="B27" s="73">
        <v>1640</v>
      </c>
      <c r="C27" s="74">
        <v>1582</v>
      </c>
      <c r="D27" s="74">
        <v>1526</v>
      </c>
      <c r="E27" s="74">
        <v>1561</v>
      </c>
      <c r="F27" s="74">
        <v>1524</v>
      </c>
      <c r="G27" s="74">
        <v>1575</v>
      </c>
      <c r="H27" s="74">
        <v>1572</v>
      </c>
      <c r="I27" s="74">
        <v>1596</v>
      </c>
      <c r="J27" s="74">
        <v>1609</v>
      </c>
      <c r="K27" s="74">
        <v>1644</v>
      </c>
      <c r="L27" s="74">
        <v>1747</v>
      </c>
      <c r="M27" s="75">
        <v>1757</v>
      </c>
      <c r="N27" s="73">
        <f t="shared" si="0"/>
        <v>1611.0833333333333</v>
      </c>
    </row>
    <row r="28" spans="1:14" ht="12" customHeight="1">
      <c r="A28" s="72" t="str">
        <f>'Pregnant Women Participating'!A28</f>
        <v>Florida</v>
      </c>
      <c r="B28" s="73">
        <v>24274</v>
      </c>
      <c r="C28" s="74">
        <v>24412</v>
      </c>
      <c r="D28" s="74">
        <v>24651</v>
      </c>
      <c r="E28" s="74">
        <v>24721</v>
      </c>
      <c r="F28" s="74">
        <v>24741</v>
      </c>
      <c r="G28" s="74">
        <v>24882</v>
      </c>
      <c r="H28" s="74">
        <v>24539</v>
      </c>
      <c r="I28" s="74">
        <v>24529</v>
      </c>
      <c r="J28" s="74">
        <v>24256</v>
      </c>
      <c r="K28" s="74">
        <v>24297</v>
      </c>
      <c r="L28" s="74">
        <v>24533</v>
      </c>
      <c r="M28" s="75">
        <v>24598</v>
      </c>
      <c r="N28" s="73">
        <f t="shared" si="0"/>
        <v>24536.083333333332</v>
      </c>
    </row>
    <row r="29" spans="1:14" ht="12" customHeight="1">
      <c r="A29" s="72" t="str">
        <f>'Pregnant Women Participating'!A29</f>
        <v>Georgia</v>
      </c>
      <c r="B29" s="73">
        <v>14063</v>
      </c>
      <c r="C29" s="74">
        <v>13932</v>
      </c>
      <c r="D29" s="74">
        <v>13888</v>
      </c>
      <c r="E29" s="74">
        <v>13894</v>
      </c>
      <c r="F29" s="74">
        <v>13825</v>
      </c>
      <c r="G29" s="74">
        <v>13857</v>
      </c>
      <c r="H29" s="74">
        <v>13740</v>
      </c>
      <c r="I29" s="74">
        <v>13880</v>
      </c>
      <c r="J29" s="74">
        <v>12287</v>
      </c>
      <c r="K29" s="74">
        <v>12349</v>
      </c>
      <c r="L29" s="74">
        <v>12454</v>
      </c>
      <c r="M29" s="75">
        <v>12668</v>
      </c>
      <c r="N29" s="73">
        <f t="shared" si="0"/>
        <v>13403.083333333334</v>
      </c>
    </row>
    <row r="30" spans="1:14" ht="12" customHeight="1">
      <c r="A30" s="72" t="str">
        <f>'Pregnant Women Participating'!A30</f>
        <v>Kentucky</v>
      </c>
      <c r="B30" s="73">
        <v>2411</v>
      </c>
      <c r="C30" s="74">
        <v>2385</v>
      </c>
      <c r="D30" s="74">
        <v>2342</v>
      </c>
      <c r="E30" s="74">
        <v>2324</v>
      </c>
      <c r="F30" s="74">
        <v>2320</v>
      </c>
      <c r="G30" s="74">
        <v>2298</v>
      </c>
      <c r="H30" s="74">
        <v>2308</v>
      </c>
      <c r="I30" s="74">
        <v>2331</v>
      </c>
      <c r="J30" s="74">
        <v>2402</v>
      </c>
      <c r="K30" s="74">
        <v>2401</v>
      </c>
      <c r="L30" s="74">
        <v>2521</v>
      </c>
      <c r="M30" s="75">
        <v>2531</v>
      </c>
      <c r="N30" s="73">
        <f t="shared" si="0"/>
        <v>2381.1666666666665</v>
      </c>
    </row>
    <row r="31" spans="1:14" ht="12" customHeight="1">
      <c r="A31" s="72" t="str">
        <f>'Pregnant Women Participating'!A31</f>
        <v>Mississippi</v>
      </c>
      <c r="B31" s="73">
        <v>1864</v>
      </c>
      <c r="C31" s="74">
        <v>1873</v>
      </c>
      <c r="D31" s="74">
        <v>1769</v>
      </c>
      <c r="E31" s="74">
        <v>1798</v>
      </c>
      <c r="F31" s="74">
        <v>1836</v>
      </c>
      <c r="G31" s="74">
        <v>1836</v>
      </c>
      <c r="H31" s="74">
        <v>1823</v>
      </c>
      <c r="I31" s="74">
        <v>1801</v>
      </c>
      <c r="J31" s="74">
        <v>1818</v>
      </c>
      <c r="K31" s="74">
        <v>1903</v>
      </c>
      <c r="L31" s="74">
        <v>1901</v>
      </c>
      <c r="M31" s="75">
        <v>1952</v>
      </c>
      <c r="N31" s="73">
        <f t="shared" si="0"/>
        <v>1847.8333333333333</v>
      </c>
    </row>
    <row r="32" spans="1:14" ht="12" customHeight="1">
      <c r="A32" s="72" t="str">
        <f>'Pregnant Women Participating'!A32</f>
        <v>North Carolina</v>
      </c>
      <c r="B32" s="73">
        <v>11081</v>
      </c>
      <c r="C32" s="74">
        <v>11072</v>
      </c>
      <c r="D32" s="74">
        <v>11088</v>
      </c>
      <c r="E32" s="74">
        <v>11055</v>
      </c>
      <c r="F32" s="74">
        <v>9860</v>
      </c>
      <c r="G32" s="74">
        <v>9866</v>
      </c>
      <c r="H32" s="74">
        <v>9748</v>
      </c>
      <c r="I32" s="74">
        <v>9961</v>
      </c>
      <c r="J32" s="74">
        <v>10018</v>
      </c>
      <c r="K32" s="74">
        <v>10140</v>
      </c>
      <c r="L32" s="74">
        <v>10489</v>
      </c>
      <c r="M32" s="75">
        <v>10493</v>
      </c>
      <c r="N32" s="73">
        <f t="shared" si="0"/>
        <v>10405.916666666666</v>
      </c>
    </row>
    <row r="33" spans="1:14" ht="12" customHeight="1">
      <c r="A33" s="72" t="str">
        <f>'Pregnant Women Participating'!A33</f>
        <v>South Carolina</v>
      </c>
      <c r="B33" s="73">
        <v>3845</v>
      </c>
      <c r="C33" s="74">
        <v>3819</v>
      </c>
      <c r="D33" s="74">
        <v>3772</v>
      </c>
      <c r="E33" s="74">
        <v>3724</v>
      </c>
      <c r="F33" s="74">
        <v>3646</v>
      </c>
      <c r="G33" s="74">
        <v>3610</v>
      </c>
      <c r="H33" s="74">
        <v>3545</v>
      </c>
      <c r="I33" s="74">
        <v>3499</v>
      </c>
      <c r="J33" s="74">
        <v>3479</v>
      </c>
      <c r="K33" s="74">
        <v>3471</v>
      </c>
      <c r="L33" s="74">
        <v>3517</v>
      </c>
      <c r="M33" s="75">
        <v>3538</v>
      </c>
      <c r="N33" s="73">
        <f t="shared" si="0"/>
        <v>3622.0833333333335</v>
      </c>
    </row>
    <row r="34" spans="1:14" ht="12" customHeight="1">
      <c r="A34" s="72" t="str">
        <f>'Pregnant Women Participating'!A34</f>
        <v>Tennessee</v>
      </c>
      <c r="B34" s="73">
        <v>4765</v>
      </c>
      <c r="C34" s="74">
        <v>4756</v>
      </c>
      <c r="D34" s="74">
        <v>4655</v>
      </c>
      <c r="E34" s="74">
        <v>4624</v>
      </c>
      <c r="F34" s="74">
        <v>4648</v>
      </c>
      <c r="G34" s="74">
        <v>4629</v>
      </c>
      <c r="H34" s="74">
        <v>4605</v>
      </c>
      <c r="I34" s="74">
        <v>4606</v>
      </c>
      <c r="J34" s="74">
        <v>4636</v>
      </c>
      <c r="K34" s="74">
        <v>4681</v>
      </c>
      <c r="L34" s="74">
        <v>4901</v>
      </c>
      <c r="M34" s="75">
        <v>4916</v>
      </c>
      <c r="N34" s="73">
        <f t="shared" si="0"/>
        <v>4701.833333333333</v>
      </c>
    </row>
    <row r="35" spans="1:14" ht="12" customHeight="1">
      <c r="A35" s="72" t="str">
        <f>'Pregnant Women Participating'!A35</f>
        <v>Choctaw Indians, MS</v>
      </c>
      <c r="B35" s="73">
        <v>7</v>
      </c>
      <c r="C35" s="74">
        <v>5</v>
      </c>
      <c r="D35" s="74">
        <v>7</v>
      </c>
      <c r="E35" s="74">
        <v>6</v>
      </c>
      <c r="F35" s="74">
        <v>7</v>
      </c>
      <c r="G35" s="74">
        <v>7</v>
      </c>
      <c r="H35" s="74">
        <v>8</v>
      </c>
      <c r="I35" s="74">
        <v>7</v>
      </c>
      <c r="J35" s="74">
        <v>11</v>
      </c>
      <c r="K35" s="74">
        <v>12</v>
      </c>
      <c r="L35" s="74">
        <v>13</v>
      </c>
      <c r="M35" s="75">
        <v>15</v>
      </c>
      <c r="N35" s="73">
        <f t="shared" si="0"/>
        <v>8.75</v>
      </c>
    </row>
    <row r="36" spans="1:14" ht="12" customHeight="1">
      <c r="A36" s="72" t="str">
        <f>'Pregnant Women Participating'!A36</f>
        <v>Eastern Cherokee, NC</v>
      </c>
      <c r="B36" s="73">
        <v>15</v>
      </c>
      <c r="C36" s="74">
        <v>13</v>
      </c>
      <c r="D36" s="74">
        <v>9</v>
      </c>
      <c r="E36" s="74">
        <v>12</v>
      </c>
      <c r="F36" s="74">
        <v>8</v>
      </c>
      <c r="G36" s="74">
        <v>9</v>
      </c>
      <c r="H36" s="74">
        <v>9</v>
      </c>
      <c r="I36" s="74">
        <v>11</v>
      </c>
      <c r="J36" s="74">
        <v>12</v>
      </c>
      <c r="K36" s="74">
        <v>13</v>
      </c>
      <c r="L36" s="74">
        <v>13</v>
      </c>
      <c r="M36" s="75">
        <v>12</v>
      </c>
      <c r="N36" s="73">
        <f t="shared" si="0"/>
        <v>11.333333333333334</v>
      </c>
    </row>
    <row r="37" spans="1:14" s="82" customFormat="1" ht="24.75" customHeight="1">
      <c r="A37" s="77" t="str">
        <f>'Pregnant Women Participating'!A37</f>
        <v>Southeast Region</v>
      </c>
      <c r="B37" s="78">
        <v>63965</v>
      </c>
      <c r="C37" s="79">
        <v>63849</v>
      </c>
      <c r="D37" s="79">
        <v>63707</v>
      </c>
      <c r="E37" s="79">
        <v>63719</v>
      </c>
      <c r="F37" s="79">
        <v>62415</v>
      </c>
      <c r="G37" s="79">
        <v>62569</v>
      </c>
      <c r="H37" s="79">
        <v>61897</v>
      </c>
      <c r="I37" s="79">
        <v>62221</v>
      </c>
      <c r="J37" s="79">
        <v>60528</v>
      </c>
      <c r="K37" s="79">
        <v>60911</v>
      </c>
      <c r="L37" s="79">
        <v>62089</v>
      </c>
      <c r="M37" s="80">
        <v>62480</v>
      </c>
      <c r="N37" s="78">
        <f t="shared" si="0"/>
        <v>62529.166666666664</v>
      </c>
    </row>
    <row r="38" spans="1:14" ht="12" customHeight="1">
      <c r="A38" s="72" t="str">
        <f>'Pregnant Women Participating'!A38</f>
        <v>Illinois</v>
      </c>
      <c r="B38" s="73">
        <v>10807</v>
      </c>
      <c r="C38" s="74">
        <v>10793</v>
      </c>
      <c r="D38" s="74">
        <v>10776</v>
      </c>
      <c r="E38" s="74">
        <v>10794</v>
      </c>
      <c r="F38" s="74">
        <v>10780</v>
      </c>
      <c r="G38" s="74">
        <v>10863</v>
      </c>
      <c r="H38" s="74">
        <v>10861</v>
      </c>
      <c r="I38" s="74">
        <v>10975</v>
      </c>
      <c r="J38" s="74">
        <v>10903</v>
      </c>
      <c r="K38" s="74">
        <v>10863</v>
      </c>
      <c r="L38" s="74">
        <v>11132</v>
      </c>
      <c r="M38" s="75">
        <v>11408</v>
      </c>
      <c r="N38" s="73">
        <f t="shared" si="0"/>
        <v>10912.916666666666</v>
      </c>
    </row>
    <row r="39" spans="1:14" ht="12" customHeight="1">
      <c r="A39" s="72" t="str">
        <f>'Pregnant Women Participating'!A39</f>
        <v>Indiana</v>
      </c>
      <c r="B39" s="73">
        <v>3461</v>
      </c>
      <c r="C39" s="74">
        <v>3366</v>
      </c>
      <c r="D39" s="74">
        <v>3448</v>
      </c>
      <c r="E39" s="74">
        <v>3495</v>
      </c>
      <c r="F39" s="74">
        <v>3514</v>
      </c>
      <c r="G39" s="74">
        <v>3503</v>
      </c>
      <c r="H39" s="74">
        <v>3427</v>
      </c>
      <c r="I39" s="74">
        <v>3462</v>
      </c>
      <c r="J39" s="74">
        <v>3499</v>
      </c>
      <c r="K39" s="74">
        <v>3582</v>
      </c>
      <c r="L39" s="74">
        <v>3803</v>
      </c>
      <c r="M39" s="75">
        <v>4020</v>
      </c>
      <c r="N39" s="73">
        <f t="shared" si="0"/>
        <v>3548.3333333333335</v>
      </c>
    </row>
    <row r="40" spans="1:14" ht="12" customHeight="1">
      <c r="A40" s="72" t="str">
        <f>'Pregnant Women Participating'!A40</f>
        <v>Michigan</v>
      </c>
      <c r="B40" s="73">
        <v>4114</v>
      </c>
      <c r="C40" s="74">
        <v>4122</v>
      </c>
      <c r="D40" s="74">
        <v>4079</v>
      </c>
      <c r="E40" s="74">
        <v>4118</v>
      </c>
      <c r="F40" s="74">
        <v>4072</v>
      </c>
      <c r="G40" s="74">
        <v>4108</v>
      </c>
      <c r="H40" s="74">
        <v>4068</v>
      </c>
      <c r="I40" s="74">
        <v>4017</v>
      </c>
      <c r="J40" s="74">
        <v>4006</v>
      </c>
      <c r="K40" s="74">
        <v>3991</v>
      </c>
      <c r="L40" s="74">
        <v>4055</v>
      </c>
      <c r="M40" s="75">
        <v>4032</v>
      </c>
      <c r="N40" s="73">
        <f t="shared" si="0"/>
        <v>4065.1666666666665</v>
      </c>
    </row>
    <row r="41" spans="1:14" ht="12" customHeight="1">
      <c r="A41" s="72" t="str">
        <f>'Pregnant Women Participating'!A41</f>
        <v>Minnesota</v>
      </c>
      <c r="B41" s="73">
        <v>5590</v>
      </c>
      <c r="C41" s="74">
        <v>5523</v>
      </c>
      <c r="D41" s="74">
        <v>5499</v>
      </c>
      <c r="E41" s="74">
        <v>5393</v>
      </c>
      <c r="F41" s="74">
        <v>5395</v>
      </c>
      <c r="G41" s="74">
        <v>5332</v>
      </c>
      <c r="H41" s="74">
        <v>5309</v>
      </c>
      <c r="I41" s="74">
        <v>5337</v>
      </c>
      <c r="J41" s="74">
        <v>5386</v>
      </c>
      <c r="K41" s="74">
        <v>5384</v>
      </c>
      <c r="L41" s="74">
        <v>5448</v>
      </c>
      <c r="M41" s="75">
        <v>5522</v>
      </c>
      <c r="N41" s="73">
        <f t="shared" si="0"/>
        <v>5426.5</v>
      </c>
    </row>
    <row r="42" spans="1:14" ht="12" customHeight="1">
      <c r="A42" s="72" t="str">
        <f>'Pregnant Women Participating'!A42</f>
        <v>Ohio</v>
      </c>
      <c r="B42" s="73">
        <v>7329</v>
      </c>
      <c r="C42" s="74">
        <v>6985</v>
      </c>
      <c r="D42" s="74">
        <v>7466</v>
      </c>
      <c r="E42" s="74">
        <v>7422</v>
      </c>
      <c r="F42" s="74">
        <v>7338</v>
      </c>
      <c r="G42" s="74">
        <v>7344</v>
      </c>
      <c r="H42" s="74">
        <v>7317</v>
      </c>
      <c r="I42" s="74">
        <v>7345</v>
      </c>
      <c r="J42" s="74">
        <v>7394</v>
      </c>
      <c r="K42" s="74">
        <v>7320</v>
      </c>
      <c r="L42" s="74">
        <v>7450</v>
      </c>
      <c r="M42" s="75">
        <v>7592</v>
      </c>
      <c r="N42" s="73">
        <f t="shared" si="0"/>
        <v>7358.5</v>
      </c>
    </row>
    <row r="43" spans="1:14" ht="12" customHeight="1">
      <c r="A43" s="72" t="str">
        <f>'Pregnant Women Participating'!A43</f>
        <v>Wisconsin</v>
      </c>
      <c r="B43" s="73">
        <v>2212</v>
      </c>
      <c r="C43" s="74">
        <v>2171</v>
      </c>
      <c r="D43" s="74">
        <v>2109</v>
      </c>
      <c r="E43" s="74">
        <v>2157</v>
      </c>
      <c r="F43" s="74">
        <v>2096</v>
      </c>
      <c r="G43" s="74">
        <v>2102</v>
      </c>
      <c r="H43" s="74">
        <v>2086</v>
      </c>
      <c r="I43" s="74">
        <v>2079</v>
      </c>
      <c r="J43" s="74">
        <v>2075</v>
      </c>
      <c r="K43" s="74">
        <v>2070</v>
      </c>
      <c r="L43" s="74">
        <v>2126</v>
      </c>
      <c r="M43" s="75">
        <v>2154</v>
      </c>
      <c r="N43" s="73">
        <f t="shared" si="0"/>
        <v>2119.75</v>
      </c>
    </row>
    <row r="44" spans="1:14" s="82" customFormat="1" ht="24.75" customHeight="1">
      <c r="A44" s="77" t="str">
        <f>'Pregnant Women Participating'!A44</f>
        <v>Midwest Region</v>
      </c>
      <c r="B44" s="78">
        <v>33513</v>
      </c>
      <c r="C44" s="79">
        <v>32960</v>
      </c>
      <c r="D44" s="79">
        <v>33377</v>
      </c>
      <c r="E44" s="79">
        <v>33379</v>
      </c>
      <c r="F44" s="79">
        <v>33195</v>
      </c>
      <c r="G44" s="79">
        <v>33252</v>
      </c>
      <c r="H44" s="79">
        <v>33068</v>
      </c>
      <c r="I44" s="79">
        <v>33215</v>
      </c>
      <c r="J44" s="79">
        <v>33263</v>
      </c>
      <c r="K44" s="79">
        <v>33210</v>
      </c>
      <c r="L44" s="79">
        <v>34014</v>
      </c>
      <c r="M44" s="80">
        <v>34728</v>
      </c>
      <c r="N44" s="78">
        <f t="shared" si="0"/>
        <v>33431.166666666664</v>
      </c>
    </row>
    <row r="45" spans="1:14" ht="12" customHeight="1">
      <c r="A45" s="72" t="str">
        <f>'Pregnant Women Participating'!A45</f>
        <v>Arkansas</v>
      </c>
      <c r="B45" s="73">
        <v>985</v>
      </c>
      <c r="C45" s="74">
        <v>993</v>
      </c>
      <c r="D45" s="74">
        <v>1022</v>
      </c>
      <c r="E45" s="74">
        <v>1012</v>
      </c>
      <c r="F45" s="74">
        <v>1021</v>
      </c>
      <c r="G45" s="74">
        <v>1044</v>
      </c>
      <c r="H45" s="74">
        <v>1052</v>
      </c>
      <c r="I45" s="74">
        <v>1031</v>
      </c>
      <c r="J45" s="74">
        <v>1015</v>
      </c>
      <c r="K45" s="74">
        <v>975</v>
      </c>
      <c r="L45" s="74">
        <v>1020</v>
      </c>
      <c r="M45" s="75">
        <v>1015</v>
      </c>
      <c r="N45" s="73">
        <f t="shared" si="0"/>
        <v>1015.4166666666666</v>
      </c>
    </row>
    <row r="46" spans="1:14" ht="12" customHeight="1">
      <c r="A46" s="72" t="str">
        <f>'Pregnant Women Participating'!A46</f>
        <v>Louisiana</v>
      </c>
      <c r="B46" s="73">
        <v>2038</v>
      </c>
      <c r="C46" s="74">
        <v>2061</v>
      </c>
      <c r="D46" s="74">
        <v>2072</v>
      </c>
      <c r="E46" s="74">
        <v>1997</v>
      </c>
      <c r="F46" s="74">
        <v>2007</v>
      </c>
      <c r="G46" s="74">
        <v>1939</v>
      </c>
      <c r="H46" s="74">
        <v>1911</v>
      </c>
      <c r="I46" s="74">
        <v>1880</v>
      </c>
      <c r="J46" s="74">
        <v>1929</v>
      </c>
      <c r="K46" s="74">
        <v>1885</v>
      </c>
      <c r="L46" s="74">
        <v>1995</v>
      </c>
      <c r="M46" s="75">
        <v>2075</v>
      </c>
      <c r="N46" s="73">
        <f t="shared" si="0"/>
        <v>1982.4166666666667</v>
      </c>
    </row>
    <row r="47" spans="1:14" ht="12" customHeight="1">
      <c r="A47" s="72" t="str">
        <f>'Pregnant Women Participating'!A47</f>
        <v>New Mexico</v>
      </c>
      <c r="B47" s="73">
        <v>2353</v>
      </c>
      <c r="C47" s="74">
        <v>2413</v>
      </c>
      <c r="D47" s="74">
        <v>2405</v>
      </c>
      <c r="E47" s="74">
        <v>2431</v>
      </c>
      <c r="F47" s="74">
        <v>2361</v>
      </c>
      <c r="G47" s="74">
        <v>2308</v>
      </c>
      <c r="H47" s="74">
        <v>2301</v>
      </c>
      <c r="I47" s="74">
        <v>2289</v>
      </c>
      <c r="J47" s="74">
        <v>2340</v>
      </c>
      <c r="K47" s="74">
        <v>2312</v>
      </c>
      <c r="L47" s="74">
        <v>2387</v>
      </c>
      <c r="M47" s="75">
        <v>2462</v>
      </c>
      <c r="N47" s="73">
        <f t="shared" si="0"/>
        <v>2363.5</v>
      </c>
    </row>
    <row r="48" spans="1:14" ht="12" customHeight="1">
      <c r="A48" s="72" t="str">
        <f>'Pregnant Women Participating'!A48</f>
        <v>Oklahoma</v>
      </c>
      <c r="B48" s="73">
        <v>1837</v>
      </c>
      <c r="C48" s="74">
        <v>1827</v>
      </c>
      <c r="D48" s="74">
        <v>1785</v>
      </c>
      <c r="E48" s="74">
        <v>1767</v>
      </c>
      <c r="F48" s="74">
        <v>1770</v>
      </c>
      <c r="G48" s="74">
        <v>1810</v>
      </c>
      <c r="H48" s="74">
        <v>1754</v>
      </c>
      <c r="I48" s="74">
        <v>1779</v>
      </c>
      <c r="J48" s="74">
        <v>1872</v>
      </c>
      <c r="K48" s="74">
        <v>1901</v>
      </c>
      <c r="L48" s="74">
        <v>1933</v>
      </c>
      <c r="M48" s="75">
        <v>1893</v>
      </c>
      <c r="N48" s="73">
        <f t="shared" si="0"/>
        <v>1827.3333333333333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89176</v>
      </c>
      <c r="C50" s="74">
        <v>89435</v>
      </c>
      <c r="D50" s="74">
        <v>89407</v>
      </c>
      <c r="E50" s="74">
        <v>89094</v>
      </c>
      <c r="F50" s="74">
        <v>89205</v>
      </c>
      <c r="G50" s="74">
        <v>89517</v>
      </c>
      <c r="H50" s="74">
        <v>89511</v>
      </c>
      <c r="I50" s="74">
        <v>89179</v>
      </c>
      <c r="J50" s="74">
        <v>89120</v>
      </c>
      <c r="K50" s="74">
        <v>88568</v>
      </c>
      <c r="L50" s="74">
        <v>88535</v>
      </c>
      <c r="M50" s="75">
        <v>88742</v>
      </c>
      <c r="N50" s="73">
        <f t="shared" si="0"/>
        <v>89124.08333333333</v>
      </c>
    </row>
    <row r="51" spans="1:14" ht="12" customHeight="1">
      <c r="A51" s="72" t="str">
        <f>'Pregnant Women Participating'!A51</f>
        <v>Acoma, Canoncito &amp; Laguna, NM</v>
      </c>
      <c r="B51" s="73">
        <v>17</v>
      </c>
      <c r="C51" s="74">
        <v>17</v>
      </c>
      <c r="D51" s="74">
        <v>13</v>
      </c>
      <c r="E51" s="74">
        <v>19</v>
      </c>
      <c r="F51" s="74">
        <v>18</v>
      </c>
      <c r="G51" s="74">
        <v>20</v>
      </c>
      <c r="H51" s="74">
        <v>13</v>
      </c>
      <c r="I51" s="74">
        <v>19</v>
      </c>
      <c r="J51" s="74">
        <v>15</v>
      </c>
      <c r="K51" s="74">
        <v>14</v>
      </c>
      <c r="L51" s="74">
        <v>10</v>
      </c>
      <c r="M51" s="75">
        <v>11</v>
      </c>
      <c r="N51" s="73">
        <f t="shared" si="0"/>
        <v>15.5</v>
      </c>
    </row>
    <row r="52" spans="1:14" ht="12" customHeight="1">
      <c r="A52" s="72" t="str">
        <f>'Pregnant Women Participating'!A52</f>
        <v>Eight Northern Pueblos, NM</v>
      </c>
      <c r="B52" s="73">
        <v>2</v>
      </c>
      <c r="C52" s="74">
        <v>3</v>
      </c>
      <c r="D52" s="74">
        <v>2</v>
      </c>
      <c r="E52" s="74">
        <v>2</v>
      </c>
      <c r="F52" s="74">
        <v>2</v>
      </c>
      <c r="G52" s="74">
        <v>3</v>
      </c>
      <c r="H52" s="74">
        <v>6</v>
      </c>
      <c r="I52" s="74">
        <v>5</v>
      </c>
      <c r="J52" s="74">
        <v>5</v>
      </c>
      <c r="K52" s="74">
        <v>5</v>
      </c>
      <c r="L52" s="74">
        <v>2</v>
      </c>
      <c r="M52" s="75">
        <v>2</v>
      </c>
      <c r="N52" s="73">
        <f t="shared" si="0"/>
        <v>3.25</v>
      </c>
    </row>
    <row r="53" spans="1:14" ht="12" customHeight="1">
      <c r="A53" s="72" t="str">
        <f>'Pregnant Women Participating'!A53</f>
        <v>Five Sandoval Pueblos, NM</v>
      </c>
      <c r="B53" s="73">
        <v>3</v>
      </c>
      <c r="C53" s="74">
        <v>3</v>
      </c>
      <c r="D53" s="74">
        <v>6</v>
      </c>
      <c r="E53" s="74">
        <v>6</v>
      </c>
      <c r="F53" s="74">
        <v>8</v>
      </c>
      <c r="G53" s="74">
        <v>8</v>
      </c>
      <c r="H53" s="74">
        <v>6</v>
      </c>
      <c r="I53" s="74">
        <v>8</v>
      </c>
      <c r="J53" s="74">
        <v>6</v>
      </c>
      <c r="K53" s="74">
        <v>7</v>
      </c>
      <c r="L53" s="74">
        <v>5</v>
      </c>
      <c r="M53" s="75">
        <v>6</v>
      </c>
      <c r="N53" s="73">
        <f t="shared" si="0"/>
        <v>6</v>
      </c>
    </row>
    <row r="54" spans="1:14" ht="12" customHeight="1">
      <c r="A54" s="72" t="str">
        <f>'Pregnant Women Participating'!A54</f>
        <v>Isleta Pueblo, NM</v>
      </c>
      <c r="B54" s="73">
        <v>62</v>
      </c>
      <c r="C54" s="74">
        <v>61</v>
      </c>
      <c r="D54" s="74">
        <v>50</v>
      </c>
      <c r="E54" s="74">
        <v>56</v>
      </c>
      <c r="F54" s="74">
        <v>57</v>
      </c>
      <c r="G54" s="74">
        <v>55</v>
      </c>
      <c r="H54" s="74">
        <v>55</v>
      </c>
      <c r="I54" s="74">
        <v>59</v>
      </c>
      <c r="J54" s="74">
        <v>66</v>
      </c>
      <c r="K54" s="74">
        <v>63</v>
      </c>
      <c r="L54" s="74">
        <v>73</v>
      </c>
      <c r="M54" s="75">
        <v>79</v>
      </c>
      <c r="N54" s="73">
        <f t="shared" si="0"/>
        <v>61.333333333333336</v>
      </c>
    </row>
    <row r="55" spans="1:14" ht="12" customHeight="1">
      <c r="A55" s="72" t="str">
        <f>'Pregnant Women Participating'!A55</f>
        <v>San Felipe Pueblo, NM</v>
      </c>
      <c r="B55" s="73">
        <v>12</v>
      </c>
      <c r="C55" s="74">
        <v>13</v>
      </c>
      <c r="D55" s="74">
        <v>9</v>
      </c>
      <c r="E55" s="74">
        <v>3</v>
      </c>
      <c r="F55" s="74">
        <v>8</v>
      </c>
      <c r="G55" s="74">
        <v>10</v>
      </c>
      <c r="H55" s="74">
        <v>13</v>
      </c>
      <c r="I55" s="74">
        <v>11</v>
      </c>
      <c r="J55" s="74">
        <v>8</v>
      </c>
      <c r="K55" s="74">
        <v>9</v>
      </c>
      <c r="L55" s="74">
        <v>12</v>
      </c>
      <c r="M55" s="75">
        <v>8</v>
      </c>
      <c r="N55" s="73">
        <f t="shared" si="0"/>
        <v>9.666666666666666</v>
      </c>
    </row>
    <row r="56" spans="1:14" ht="12" customHeight="1">
      <c r="A56" s="72" t="str">
        <f>'Pregnant Women Participating'!A56</f>
        <v>Santo Domingo Tribe, NM</v>
      </c>
      <c r="B56" s="73">
        <v>7</v>
      </c>
      <c r="C56" s="74">
        <v>6</v>
      </c>
      <c r="D56" s="74">
        <v>9</v>
      </c>
      <c r="E56" s="74">
        <v>8</v>
      </c>
      <c r="F56" s="74">
        <v>6</v>
      </c>
      <c r="G56" s="74">
        <v>10</v>
      </c>
      <c r="H56" s="74">
        <v>10</v>
      </c>
      <c r="I56" s="74">
        <v>6</v>
      </c>
      <c r="J56" s="74">
        <v>4</v>
      </c>
      <c r="K56" s="74">
        <v>5</v>
      </c>
      <c r="L56" s="74">
        <v>6</v>
      </c>
      <c r="M56" s="75">
        <v>8</v>
      </c>
      <c r="N56" s="73">
        <f t="shared" si="0"/>
        <v>7.083333333333333</v>
      </c>
    </row>
    <row r="57" spans="1:14" ht="12" customHeight="1">
      <c r="A57" s="72" t="str">
        <f>'Pregnant Women Participating'!A57</f>
        <v>Zuni Pueblo, NM</v>
      </c>
      <c r="B57" s="73">
        <v>10</v>
      </c>
      <c r="C57" s="74">
        <v>11</v>
      </c>
      <c r="D57" s="74">
        <v>13</v>
      </c>
      <c r="E57" s="74">
        <v>10</v>
      </c>
      <c r="F57" s="74">
        <v>10</v>
      </c>
      <c r="G57" s="74">
        <v>11</v>
      </c>
      <c r="H57" s="74">
        <v>13</v>
      </c>
      <c r="I57" s="74">
        <v>8</v>
      </c>
      <c r="J57" s="74">
        <v>7</v>
      </c>
      <c r="K57" s="74">
        <v>10</v>
      </c>
      <c r="L57" s="74">
        <v>12</v>
      </c>
      <c r="M57" s="75">
        <v>9</v>
      </c>
      <c r="N57" s="73">
        <f t="shared" si="0"/>
        <v>10.333333333333334</v>
      </c>
    </row>
    <row r="58" spans="1:14" ht="12" customHeight="1">
      <c r="A58" s="72" t="str">
        <f>'Pregnant Women Participating'!A58</f>
        <v>Cherokee Nation, OK</v>
      </c>
      <c r="B58" s="73">
        <v>85</v>
      </c>
      <c r="C58" s="74">
        <v>80</v>
      </c>
      <c r="D58" s="74">
        <v>70</v>
      </c>
      <c r="E58" s="74">
        <v>71</v>
      </c>
      <c r="F58" s="74">
        <v>73</v>
      </c>
      <c r="G58" s="74">
        <v>67</v>
      </c>
      <c r="H58" s="74">
        <v>62</v>
      </c>
      <c r="I58" s="74">
        <v>65</v>
      </c>
      <c r="J58" s="74">
        <v>67</v>
      </c>
      <c r="K58" s="74">
        <v>74</v>
      </c>
      <c r="L58" s="74">
        <v>72</v>
      </c>
      <c r="M58" s="75">
        <v>72</v>
      </c>
      <c r="N58" s="73">
        <f t="shared" si="0"/>
        <v>71.5</v>
      </c>
    </row>
    <row r="59" spans="1:14" ht="12" customHeight="1">
      <c r="A59" s="72" t="str">
        <f>'Pregnant Women Participating'!A59</f>
        <v>Chickasaw Nation, OK</v>
      </c>
      <c r="B59" s="73">
        <v>67</v>
      </c>
      <c r="C59" s="74">
        <v>62</v>
      </c>
      <c r="D59" s="74">
        <v>58</v>
      </c>
      <c r="E59" s="74">
        <v>62</v>
      </c>
      <c r="F59" s="74">
        <v>65</v>
      </c>
      <c r="G59" s="74">
        <v>70</v>
      </c>
      <c r="H59" s="74">
        <v>75</v>
      </c>
      <c r="I59" s="74">
        <v>73</v>
      </c>
      <c r="J59" s="74">
        <v>79</v>
      </c>
      <c r="K59" s="74">
        <v>82</v>
      </c>
      <c r="L59" s="74">
        <v>77</v>
      </c>
      <c r="M59" s="75">
        <v>84</v>
      </c>
      <c r="N59" s="73">
        <f t="shared" si="0"/>
        <v>71.16666666666667</v>
      </c>
    </row>
    <row r="60" spans="1:14" ht="12" customHeight="1">
      <c r="A60" s="72" t="str">
        <f>'Pregnant Women Participating'!A60</f>
        <v>Choctaw Nation, OK</v>
      </c>
      <c r="B60" s="73">
        <v>37</v>
      </c>
      <c r="C60" s="74">
        <v>41</v>
      </c>
      <c r="D60" s="74">
        <v>39</v>
      </c>
      <c r="E60" s="74">
        <v>46</v>
      </c>
      <c r="F60" s="74">
        <v>43</v>
      </c>
      <c r="G60" s="74">
        <v>37</v>
      </c>
      <c r="H60" s="74">
        <v>39</v>
      </c>
      <c r="I60" s="74">
        <v>53</v>
      </c>
      <c r="J60" s="74">
        <v>53</v>
      </c>
      <c r="K60" s="74">
        <v>56</v>
      </c>
      <c r="L60" s="74">
        <v>45</v>
      </c>
      <c r="M60" s="75">
        <v>50</v>
      </c>
      <c r="N60" s="73">
        <f t="shared" si="0"/>
        <v>44.916666666666664</v>
      </c>
    </row>
    <row r="61" spans="1:14" ht="12" customHeight="1">
      <c r="A61" s="72" t="str">
        <f>'Pregnant Women Participating'!A61</f>
        <v>Citizen Potawatomi Nation, OK</v>
      </c>
      <c r="B61" s="73">
        <v>22</v>
      </c>
      <c r="C61" s="74">
        <v>22</v>
      </c>
      <c r="D61" s="74">
        <v>23</v>
      </c>
      <c r="E61" s="74">
        <v>20</v>
      </c>
      <c r="F61" s="74">
        <v>16</v>
      </c>
      <c r="G61" s="74">
        <v>14</v>
      </c>
      <c r="H61" s="74">
        <v>18</v>
      </c>
      <c r="I61" s="74">
        <v>23</v>
      </c>
      <c r="J61" s="74">
        <v>22</v>
      </c>
      <c r="K61" s="74">
        <v>25</v>
      </c>
      <c r="L61" s="74">
        <v>22</v>
      </c>
      <c r="M61" s="75">
        <v>27</v>
      </c>
      <c r="N61" s="73">
        <f t="shared" si="0"/>
        <v>21.166666666666668</v>
      </c>
    </row>
    <row r="62" spans="1:14" ht="12" customHeight="1">
      <c r="A62" s="72" t="str">
        <f>'Pregnant Women Participating'!A62</f>
        <v>Inter-Tribal Council, OK</v>
      </c>
      <c r="B62" s="73">
        <v>7</v>
      </c>
      <c r="C62" s="74">
        <v>8</v>
      </c>
      <c r="D62" s="74">
        <v>6</v>
      </c>
      <c r="E62" s="74">
        <v>7</v>
      </c>
      <c r="F62" s="74">
        <v>8</v>
      </c>
      <c r="G62" s="74">
        <v>9</v>
      </c>
      <c r="H62" s="74">
        <v>10</v>
      </c>
      <c r="I62" s="74">
        <v>8</v>
      </c>
      <c r="J62" s="74">
        <v>10</v>
      </c>
      <c r="K62" s="74">
        <v>14</v>
      </c>
      <c r="L62" s="74">
        <v>12</v>
      </c>
      <c r="M62" s="75">
        <v>17</v>
      </c>
      <c r="N62" s="73">
        <f t="shared" si="0"/>
        <v>9.666666666666666</v>
      </c>
    </row>
    <row r="63" spans="1:14" ht="12" customHeight="1">
      <c r="A63" s="72" t="str">
        <f>'Pregnant Women Participating'!A63</f>
        <v>Muscogee Creek Nation, OK</v>
      </c>
      <c r="B63" s="73">
        <v>25</v>
      </c>
      <c r="C63" s="74">
        <v>22</v>
      </c>
      <c r="D63" s="74">
        <v>24</v>
      </c>
      <c r="E63" s="74">
        <v>20</v>
      </c>
      <c r="F63" s="74">
        <v>25</v>
      </c>
      <c r="G63" s="74">
        <v>21</v>
      </c>
      <c r="H63" s="74">
        <v>27</v>
      </c>
      <c r="I63" s="74">
        <v>22</v>
      </c>
      <c r="J63" s="74">
        <v>22</v>
      </c>
      <c r="K63" s="74">
        <v>17</v>
      </c>
      <c r="L63" s="74">
        <v>14</v>
      </c>
      <c r="M63" s="75">
        <v>23</v>
      </c>
      <c r="N63" s="73">
        <f t="shared" si="0"/>
        <v>21.833333333333332</v>
      </c>
    </row>
    <row r="64" spans="1:14" ht="12" customHeight="1">
      <c r="A64" s="72" t="str">
        <f>'Pregnant Women Participating'!A64</f>
        <v>Osage Tribal Council, OK</v>
      </c>
      <c r="B64" s="73">
        <v>89</v>
      </c>
      <c r="C64" s="74">
        <v>83</v>
      </c>
      <c r="D64" s="74">
        <v>94</v>
      </c>
      <c r="E64" s="74">
        <v>97</v>
      </c>
      <c r="F64" s="74">
        <v>95</v>
      </c>
      <c r="G64" s="74">
        <v>109</v>
      </c>
      <c r="H64" s="74">
        <v>108</v>
      </c>
      <c r="I64" s="74">
        <v>117</v>
      </c>
      <c r="J64" s="74">
        <v>101</v>
      </c>
      <c r="K64" s="74">
        <v>83</v>
      </c>
      <c r="L64" s="74">
        <v>92</v>
      </c>
      <c r="M64" s="75">
        <v>87</v>
      </c>
      <c r="N64" s="73">
        <f t="shared" si="0"/>
        <v>96.25</v>
      </c>
    </row>
    <row r="65" spans="1:14" ht="12" customHeight="1">
      <c r="A65" s="72" t="str">
        <f>'Pregnant Women Participating'!A65</f>
        <v>Otoe-Missouria Tribe, OK</v>
      </c>
      <c r="B65" s="73">
        <v>10</v>
      </c>
      <c r="C65" s="74">
        <v>5</v>
      </c>
      <c r="D65" s="74">
        <v>5</v>
      </c>
      <c r="E65" s="74">
        <v>9</v>
      </c>
      <c r="F65" s="74">
        <v>7</v>
      </c>
      <c r="G65" s="74">
        <v>8</v>
      </c>
      <c r="H65" s="74">
        <v>8</v>
      </c>
      <c r="I65" s="74">
        <v>10</v>
      </c>
      <c r="J65" s="74">
        <v>8</v>
      </c>
      <c r="K65" s="74">
        <v>7</v>
      </c>
      <c r="L65" s="74">
        <v>9</v>
      </c>
      <c r="M65" s="75">
        <v>6</v>
      </c>
      <c r="N65" s="73">
        <f t="shared" si="0"/>
        <v>7.666666666666667</v>
      </c>
    </row>
    <row r="66" spans="1:14" ht="12" customHeight="1">
      <c r="A66" s="72" t="str">
        <f>'Pregnant Women Participating'!A66</f>
        <v>Wichita, Caddo &amp; Delaware (WCD), OK</v>
      </c>
      <c r="B66" s="73">
        <v>69</v>
      </c>
      <c r="C66" s="74">
        <v>80</v>
      </c>
      <c r="D66" s="74">
        <v>78</v>
      </c>
      <c r="E66" s="74">
        <v>75</v>
      </c>
      <c r="F66" s="74">
        <v>84</v>
      </c>
      <c r="G66" s="74">
        <v>80</v>
      </c>
      <c r="H66" s="74">
        <v>74</v>
      </c>
      <c r="I66" s="74">
        <v>68</v>
      </c>
      <c r="J66" s="74">
        <v>73</v>
      </c>
      <c r="K66" s="74">
        <v>80</v>
      </c>
      <c r="L66" s="74">
        <v>84</v>
      </c>
      <c r="M66" s="75">
        <v>91</v>
      </c>
      <c r="N66" s="73">
        <f t="shared" si="0"/>
        <v>78</v>
      </c>
    </row>
    <row r="67" spans="1:14" s="82" customFormat="1" ht="24.75" customHeight="1">
      <c r="A67" s="77" t="str">
        <f>'Pregnant Women Participating'!A67</f>
        <v>Southwest Region</v>
      </c>
      <c r="B67" s="78">
        <v>96913</v>
      </c>
      <c r="C67" s="79">
        <v>97246</v>
      </c>
      <c r="D67" s="79">
        <v>97190</v>
      </c>
      <c r="E67" s="79">
        <v>96812</v>
      </c>
      <c r="F67" s="79">
        <v>96889</v>
      </c>
      <c r="G67" s="79">
        <v>97150</v>
      </c>
      <c r="H67" s="79">
        <v>97066</v>
      </c>
      <c r="I67" s="79">
        <v>96713</v>
      </c>
      <c r="J67" s="79">
        <v>96822</v>
      </c>
      <c r="K67" s="79">
        <v>96192</v>
      </c>
      <c r="L67" s="79">
        <v>96417</v>
      </c>
      <c r="M67" s="80">
        <v>96767</v>
      </c>
      <c r="N67" s="78">
        <f t="shared" si="0"/>
        <v>96848.08333333333</v>
      </c>
    </row>
    <row r="68" spans="1:14" ht="12" customHeight="1">
      <c r="A68" s="72" t="str">
        <f>'Pregnant Women Participating'!A68</f>
        <v>Colorado</v>
      </c>
      <c r="B68" s="73">
        <v>2307</v>
      </c>
      <c r="C68" s="74">
        <v>2291</v>
      </c>
      <c r="D68" s="74">
        <v>2298</v>
      </c>
      <c r="E68" s="74">
        <v>2345</v>
      </c>
      <c r="F68" s="74">
        <v>2360</v>
      </c>
      <c r="G68" s="74">
        <v>2351</v>
      </c>
      <c r="H68" s="74">
        <v>2276</v>
      </c>
      <c r="I68" s="74">
        <v>2255</v>
      </c>
      <c r="J68" s="74">
        <v>2256</v>
      </c>
      <c r="K68" s="74">
        <v>2287</v>
      </c>
      <c r="L68" s="74">
        <v>2395</v>
      </c>
      <c r="M68" s="75">
        <v>2373</v>
      </c>
      <c r="N68" s="73">
        <f t="shared" si="0"/>
        <v>2316.1666666666665</v>
      </c>
    </row>
    <row r="69" spans="1:14" ht="12" customHeight="1">
      <c r="A69" s="72" t="str">
        <f>'Pregnant Women Participating'!A69</f>
        <v>Iowa</v>
      </c>
      <c r="B69" s="73">
        <v>1812</v>
      </c>
      <c r="C69" s="74">
        <v>1765</v>
      </c>
      <c r="D69" s="74">
        <v>1770</v>
      </c>
      <c r="E69" s="74">
        <v>1759</v>
      </c>
      <c r="F69" s="74">
        <v>1709</v>
      </c>
      <c r="G69" s="74">
        <v>1691</v>
      </c>
      <c r="H69" s="74">
        <v>1645</v>
      </c>
      <c r="I69" s="74">
        <v>1660</v>
      </c>
      <c r="J69" s="74">
        <v>1660</v>
      </c>
      <c r="K69" s="74">
        <v>1629</v>
      </c>
      <c r="L69" s="74">
        <v>1675</v>
      </c>
      <c r="M69" s="75">
        <v>1723</v>
      </c>
      <c r="N69" s="73">
        <f t="shared" si="0"/>
        <v>1708.1666666666667</v>
      </c>
    </row>
    <row r="70" spans="1:14" ht="12" customHeight="1">
      <c r="A70" s="72" t="str">
        <f>'Pregnant Women Participating'!A70</f>
        <v>Kansas</v>
      </c>
      <c r="B70" s="73">
        <v>1563</v>
      </c>
      <c r="C70" s="74">
        <v>1568</v>
      </c>
      <c r="D70" s="74">
        <v>1527</v>
      </c>
      <c r="E70" s="74">
        <v>1539</v>
      </c>
      <c r="F70" s="74">
        <v>1531</v>
      </c>
      <c r="G70" s="74">
        <v>1521</v>
      </c>
      <c r="H70" s="74">
        <v>1543</v>
      </c>
      <c r="I70" s="74">
        <v>1501</v>
      </c>
      <c r="J70" s="74">
        <v>1558</v>
      </c>
      <c r="K70" s="74">
        <v>1527</v>
      </c>
      <c r="L70" s="74">
        <v>1613</v>
      </c>
      <c r="M70" s="75">
        <v>1596</v>
      </c>
      <c r="N70" s="73">
        <f t="shared" si="0"/>
        <v>1548.9166666666667</v>
      </c>
    </row>
    <row r="71" spans="1:14" ht="12" customHeight="1">
      <c r="A71" s="72" t="str">
        <f>'Pregnant Women Participating'!A71</f>
        <v>Missouri</v>
      </c>
      <c r="B71" s="73">
        <v>3543</v>
      </c>
      <c r="C71" s="74">
        <v>3437</v>
      </c>
      <c r="D71" s="74">
        <v>3438</v>
      </c>
      <c r="E71" s="74">
        <v>3464</v>
      </c>
      <c r="F71" s="74">
        <v>3439</v>
      </c>
      <c r="G71" s="74">
        <v>3431</v>
      </c>
      <c r="H71" s="74">
        <v>3342</v>
      </c>
      <c r="I71" s="74">
        <v>3311</v>
      </c>
      <c r="J71" s="74">
        <v>3298</v>
      </c>
      <c r="K71" s="74">
        <v>3240</v>
      </c>
      <c r="L71" s="74">
        <v>3404</v>
      </c>
      <c r="M71" s="75">
        <v>3561</v>
      </c>
      <c r="N71" s="73">
        <f t="shared" si="0"/>
        <v>3409</v>
      </c>
    </row>
    <row r="72" spans="1:14" ht="12" customHeight="1">
      <c r="A72" s="72" t="str">
        <f>'Pregnant Women Participating'!A72</f>
        <v>Montana</v>
      </c>
      <c r="B72" s="73">
        <v>428</v>
      </c>
      <c r="C72" s="74">
        <v>449</v>
      </c>
      <c r="D72" s="74">
        <v>442</v>
      </c>
      <c r="E72" s="74">
        <v>443</v>
      </c>
      <c r="F72" s="74">
        <v>468</v>
      </c>
      <c r="G72" s="74">
        <v>473</v>
      </c>
      <c r="H72" s="74">
        <v>474</v>
      </c>
      <c r="I72" s="74">
        <v>461</v>
      </c>
      <c r="J72" s="74">
        <v>458</v>
      </c>
      <c r="K72" s="74">
        <v>447</v>
      </c>
      <c r="L72" s="74">
        <v>496</v>
      </c>
      <c r="M72" s="75">
        <v>499</v>
      </c>
      <c r="N72" s="73">
        <f t="shared" si="0"/>
        <v>461.5</v>
      </c>
    </row>
    <row r="73" spans="1:14" ht="12" customHeight="1">
      <c r="A73" s="72" t="str">
        <f>'Pregnant Women Participating'!A73</f>
        <v>Nebraska</v>
      </c>
      <c r="B73" s="73">
        <v>1266</v>
      </c>
      <c r="C73" s="74">
        <v>1448</v>
      </c>
      <c r="D73" s="74">
        <v>1445</v>
      </c>
      <c r="E73" s="74">
        <v>1479</v>
      </c>
      <c r="F73" s="74">
        <v>1454</v>
      </c>
      <c r="G73" s="74">
        <v>1503</v>
      </c>
      <c r="H73" s="74">
        <v>1492</v>
      </c>
      <c r="I73" s="74">
        <v>1518</v>
      </c>
      <c r="J73" s="74">
        <v>1565</v>
      </c>
      <c r="K73" s="74">
        <v>1563</v>
      </c>
      <c r="L73" s="74">
        <v>1631</v>
      </c>
      <c r="M73" s="75">
        <v>1675</v>
      </c>
      <c r="N73" s="73">
        <f t="shared" si="0"/>
        <v>1503.25</v>
      </c>
    </row>
    <row r="74" spans="1:14" ht="12" customHeight="1">
      <c r="A74" s="72" t="str">
        <f>'Pregnant Women Participating'!A74</f>
        <v>North Dakota</v>
      </c>
      <c r="B74" s="73">
        <v>352</v>
      </c>
      <c r="C74" s="74">
        <v>321</v>
      </c>
      <c r="D74" s="74">
        <v>309</v>
      </c>
      <c r="E74" s="74">
        <v>306</v>
      </c>
      <c r="F74" s="74">
        <v>307</v>
      </c>
      <c r="G74" s="74">
        <v>316</v>
      </c>
      <c r="H74" s="74">
        <v>325</v>
      </c>
      <c r="I74" s="74">
        <v>357</v>
      </c>
      <c r="J74" s="74">
        <v>348</v>
      </c>
      <c r="K74" s="74">
        <v>363</v>
      </c>
      <c r="L74" s="74">
        <v>378</v>
      </c>
      <c r="M74" s="75">
        <v>367</v>
      </c>
      <c r="N74" s="73">
        <f t="shared" si="0"/>
        <v>337.4166666666667</v>
      </c>
    </row>
    <row r="75" spans="1:14" ht="12" customHeight="1">
      <c r="A75" s="72" t="str">
        <f>'Pregnant Women Participating'!A75</f>
        <v>South Dakota</v>
      </c>
      <c r="B75" s="73">
        <v>437</v>
      </c>
      <c r="C75" s="74">
        <v>428</v>
      </c>
      <c r="D75" s="74">
        <v>464</v>
      </c>
      <c r="E75" s="74">
        <v>494</v>
      </c>
      <c r="F75" s="74">
        <v>517</v>
      </c>
      <c r="G75" s="74">
        <v>523</v>
      </c>
      <c r="H75" s="74">
        <v>505</v>
      </c>
      <c r="I75" s="74">
        <v>513</v>
      </c>
      <c r="J75" s="74">
        <v>524</v>
      </c>
      <c r="K75" s="74">
        <v>523</v>
      </c>
      <c r="L75" s="74">
        <v>495</v>
      </c>
      <c r="M75" s="75">
        <v>469</v>
      </c>
      <c r="N75" s="73">
        <f t="shared" si="0"/>
        <v>491</v>
      </c>
    </row>
    <row r="76" spans="1:14" ht="12" customHeight="1">
      <c r="A76" s="72" t="str">
        <f>'Pregnant Women Participating'!A76</f>
        <v>Utah</v>
      </c>
      <c r="B76" s="73">
        <v>1619</v>
      </c>
      <c r="C76" s="74">
        <v>1589</v>
      </c>
      <c r="D76" s="74">
        <v>1573</v>
      </c>
      <c r="E76" s="74">
        <v>1572</v>
      </c>
      <c r="F76" s="74">
        <v>1583</v>
      </c>
      <c r="G76" s="74">
        <v>1613</v>
      </c>
      <c r="H76" s="74">
        <v>1551</v>
      </c>
      <c r="I76" s="74">
        <v>1581</v>
      </c>
      <c r="J76" s="74">
        <v>1555</v>
      </c>
      <c r="K76" s="74">
        <v>1542</v>
      </c>
      <c r="L76" s="74">
        <v>1636</v>
      </c>
      <c r="M76" s="75">
        <v>1654</v>
      </c>
      <c r="N76" s="73">
        <f t="shared" si="0"/>
        <v>1589</v>
      </c>
    </row>
    <row r="77" spans="1:14" ht="12" customHeight="1">
      <c r="A77" s="72" t="str">
        <f>'Pregnant Women Participating'!A77</f>
        <v>Wyoming</v>
      </c>
      <c r="B77" s="73">
        <v>146</v>
      </c>
      <c r="C77" s="74">
        <v>137</v>
      </c>
      <c r="D77" s="74">
        <v>158</v>
      </c>
      <c r="E77" s="74">
        <v>164</v>
      </c>
      <c r="F77" s="74">
        <v>166</v>
      </c>
      <c r="G77" s="74">
        <v>149</v>
      </c>
      <c r="H77" s="74">
        <v>139</v>
      </c>
      <c r="I77" s="74">
        <v>134</v>
      </c>
      <c r="J77" s="74">
        <v>134</v>
      </c>
      <c r="K77" s="74">
        <v>141</v>
      </c>
      <c r="L77" s="74">
        <v>128</v>
      </c>
      <c r="M77" s="75">
        <v>124</v>
      </c>
      <c r="N77" s="73">
        <f t="shared" si="0"/>
        <v>143.33333333333334</v>
      </c>
    </row>
    <row r="78" spans="1:14" ht="12" customHeight="1">
      <c r="A78" s="72" t="str">
        <f>'Pregnant Women Participating'!A78</f>
        <v>Ute Mountain Ute Tribe, CO</v>
      </c>
      <c r="B78" s="73">
        <v>6</v>
      </c>
      <c r="C78" s="74">
        <v>7</v>
      </c>
      <c r="D78" s="74">
        <v>4</v>
      </c>
      <c r="E78" s="74">
        <v>5</v>
      </c>
      <c r="F78" s="74">
        <v>5</v>
      </c>
      <c r="G78" s="74">
        <v>4</v>
      </c>
      <c r="H78" s="74">
        <v>3</v>
      </c>
      <c r="I78" s="74">
        <v>6</v>
      </c>
      <c r="J78" s="74">
        <v>5</v>
      </c>
      <c r="K78" s="74">
        <v>4</v>
      </c>
      <c r="L78" s="74">
        <v>4</v>
      </c>
      <c r="M78" s="75">
        <v>3</v>
      </c>
      <c r="N78" s="73">
        <f t="shared" si="0"/>
        <v>4.666666666666667</v>
      </c>
    </row>
    <row r="79" spans="1:14" ht="12" customHeight="1">
      <c r="A79" s="72" t="str">
        <f>'Pregnant Women Participating'!A79</f>
        <v>Omaha Sioux, NE</v>
      </c>
      <c r="B79" s="73">
        <v>0</v>
      </c>
      <c r="C79" s="74">
        <v>0</v>
      </c>
      <c r="D79" s="74">
        <v>0</v>
      </c>
      <c r="E79" s="74">
        <v>0</v>
      </c>
      <c r="F79" s="74">
        <v>1</v>
      </c>
      <c r="G79" s="74">
        <v>1</v>
      </c>
      <c r="H79" s="74">
        <v>1</v>
      </c>
      <c r="I79" s="74">
        <v>2</v>
      </c>
      <c r="J79" s="74">
        <v>3</v>
      </c>
      <c r="K79" s="74">
        <v>2</v>
      </c>
      <c r="L79" s="74">
        <v>2</v>
      </c>
      <c r="M79" s="75">
        <v>1</v>
      </c>
      <c r="N79" s="73">
        <f t="shared" si="0"/>
        <v>1.0833333333333333</v>
      </c>
    </row>
    <row r="80" spans="1:14" ht="12" customHeight="1">
      <c r="A80" s="72" t="str">
        <f>'Pregnant Women Participating'!A80</f>
        <v>Santee Sioux, NE</v>
      </c>
      <c r="B80" s="73">
        <v>2</v>
      </c>
      <c r="C80" s="74">
        <v>1</v>
      </c>
      <c r="D80" s="74">
        <v>1</v>
      </c>
      <c r="E80" s="74">
        <v>1</v>
      </c>
      <c r="F80" s="74">
        <v>1</v>
      </c>
      <c r="G80" s="74">
        <v>1</v>
      </c>
      <c r="H80" s="74">
        <v>2</v>
      </c>
      <c r="I80" s="74">
        <v>2</v>
      </c>
      <c r="J80" s="74">
        <v>1</v>
      </c>
      <c r="K80" s="74">
        <v>2</v>
      </c>
      <c r="L80" s="74">
        <v>2</v>
      </c>
      <c r="M80" s="75">
        <v>4</v>
      </c>
      <c r="N80" s="73">
        <f t="shared" si="0"/>
        <v>1.6666666666666667</v>
      </c>
    </row>
    <row r="81" spans="1:14" ht="12" customHeight="1">
      <c r="A81" s="72" t="str">
        <f>'Pregnant Women Participating'!A81</f>
        <v>Winnebago Tribe, NE</v>
      </c>
      <c r="B81" s="73">
        <v>12</v>
      </c>
      <c r="C81" s="74">
        <v>13</v>
      </c>
      <c r="D81" s="74">
        <v>12</v>
      </c>
      <c r="E81" s="74">
        <v>16</v>
      </c>
      <c r="F81" s="74">
        <v>13</v>
      </c>
      <c r="G81" s="74">
        <v>16</v>
      </c>
      <c r="H81" s="74">
        <v>12</v>
      </c>
      <c r="I81" s="74">
        <v>10</v>
      </c>
      <c r="J81" s="74">
        <v>10</v>
      </c>
      <c r="K81" s="74">
        <v>11</v>
      </c>
      <c r="L81" s="74">
        <v>9</v>
      </c>
      <c r="M81" s="75">
        <v>5</v>
      </c>
      <c r="N81" s="73">
        <f t="shared" si="0"/>
        <v>11.583333333333334</v>
      </c>
    </row>
    <row r="82" spans="1:14" ht="12" customHeight="1">
      <c r="A82" s="72" t="str">
        <f>'Pregnant Women Participating'!A82</f>
        <v>Standing Rock Sioux Tribe, ND</v>
      </c>
      <c r="B82" s="73">
        <v>12</v>
      </c>
      <c r="C82" s="74">
        <v>11</v>
      </c>
      <c r="D82" s="74">
        <v>14</v>
      </c>
      <c r="E82" s="74">
        <v>15</v>
      </c>
      <c r="F82" s="74">
        <v>13</v>
      </c>
      <c r="G82" s="74">
        <v>14</v>
      </c>
      <c r="H82" s="74">
        <v>14</v>
      </c>
      <c r="I82" s="74">
        <v>13</v>
      </c>
      <c r="J82" s="74">
        <v>10</v>
      </c>
      <c r="K82" s="74">
        <v>1</v>
      </c>
      <c r="L82" s="74">
        <v>2</v>
      </c>
      <c r="M82" s="75">
        <v>3</v>
      </c>
      <c r="N82" s="73">
        <f t="shared" si="0"/>
        <v>10.166666666666666</v>
      </c>
    </row>
    <row r="83" spans="1:14" ht="12" customHeight="1">
      <c r="A83" s="72" t="str">
        <f>'Pregnant Women Participating'!A83</f>
        <v>Three Affiliated Tribes, ND</v>
      </c>
      <c r="B83" s="73">
        <v>4</v>
      </c>
      <c r="C83" s="74">
        <v>2</v>
      </c>
      <c r="D83" s="74">
        <v>2</v>
      </c>
      <c r="E83" s="74">
        <v>2</v>
      </c>
      <c r="F83" s="74">
        <v>1</v>
      </c>
      <c r="G83" s="74">
        <v>1</v>
      </c>
      <c r="H83" s="74">
        <v>1</v>
      </c>
      <c r="I83" s="74">
        <v>1</v>
      </c>
      <c r="J83" s="74">
        <v>3</v>
      </c>
      <c r="K83" s="74">
        <v>3</v>
      </c>
      <c r="L83" s="74">
        <v>3</v>
      </c>
      <c r="M83" s="75">
        <v>4</v>
      </c>
      <c r="N83" s="73">
        <f t="shared" si="0"/>
        <v>2.25</v>
      </c>
    </row>
    <row r="84" spans="1:14" ht="12" customHeight="1">
      <c r="A84" s="72" t="str">
        <f>'Pregnant Women Participating'!A84</f>
        <v>Cheyenne River Sioux, SD</v>
      </c>
      <c r="B84" s="73">
        <v>9</v>
      </c>
      <c r="C84" s="74">
        <v>11</v>
      </c>
      <c r="D84" s="74">
        <v>13</v>
      </c>
      <c r="E84" s="74">
        <v>12</v>
      </c>
      <c r="F84" s="74">
        <v>11</v>
      </c>
      <c r="G84" s="74">
        <v>15</v>
      </c>
      <c r="H84" s="74">
        <v>14</v>
      </c>
      <c r="I84" s="74">
        <v>13</v>
      </c>
      <c r="J84" s="74">
        <v>13</v>
      </c>
      <c r="K84" s="74">
        <v>11</v>
      </c>
      <c r="L84" s="74">
        <v>11</v>
      </c>
      <c r="M84" s="75">
        <v>10</v>
      </c>
      <c r="N84" s="73">
        <f t="shared" si="0"/>
        <v>11.916666666666666</v>
      </c>
    </row>
    <row r="85" spans="1:14" ht="12" customHeight="1">
      <c r="A85" s="72" t="str">
        <f>'Pregnant Women Participating'!A85</f>
        <v>Rosebud Sioux, SD</v>
      </c>
      <c r="B85" s="73">
        <v>34</v>
      </c>
      <c r="C85" s="74">
        <v>35</v>
      </c>
      <c r="D85" s="74">
        <v>37</v>
      </c>
      <c r="E85" s="74">
        <v>37</v>
      </c>
      <c r="F85" s="74">
        <v>46</v>
      </c>
      <c r="G85" s="74">
        <v>33</v>
      </c>
      <c r="H85" s="74">
        <v>28</v>
      </c>
      <c r="I85" s="74">
        <v>18</v>
      </c>
      <c r="J85" s="74">
        <v>21</v>
      </c>
      <c r="K85" s="74">
        <v>25</v>
      </c>
      <c r="L85" s="74">
        <v>26</v>
      </c>
      <c r="M85" s="75">
        <v>32</v>
      </c>
      <c r="N85" s="73">
        <f t="shared" si="0"/>
        <v>31</v>
      </c>
    </row>
    <row r="86" spans="1:14" ht="12" customHeight="1">
      <c r="A86" s="72" t="str">
        <f>'Pregnant Women Participating'!A86</f>
        <v>Northern Arapahoe, WY</v>
      </c>
      <c r="B86" s="73">
        <v>5</v>
      </c>
      <c r="C86" s="74">
        <v>6</v>
      </c>
      <c r="D86" s="74">
        <v>5</v>
      </c>
      <c r="E86" s="74">
        <v>6</v>
      </c>
      <c r="F86" s="74">
        <v>8</v>
      </c>
      <c r="G86" s="74">
        <v>8</v>
      </c>
      <c r="H86" s="74">
        <v>9</v>
      </c>
      <c r="I86" s="74">
        <v>11</v>
      </c>
      <c r="J86" s="74">
        <v>9</v>
      </c>
      <c r="K86" s="74">
        <v>8</v>
      </c>
      <c r="L86" s="74">
        <v>11</v>
      </c>
      <c r="M86" s="75">
        <v>9</v>
      </c>
      <c r="N86" s="73">
        <f t="shared" si="0"/>
        <v>7.916666666666667</v>
      </c>
    </row>
    <row r="87" spans="1:14" ht="12" customHeight="1">
      <c r="A87" s="72" t="str">
        <f>'Pregnant Women Participating'!A87</f>
        <v>Shoshone Tribe, WY</v>
      </c>
      <c r="B87" s="73">
        <v>4</v>
      </c>
      <c r="C87" s="74">
        <v>4</v>
      </c>
      <c r="D87" s="74">
        <v>3</v>
      </c>
      <c r="E87" s="74">
        <v>3</v>
      </c>
      <c r="F87" s="74">
        <v>3</v>
      </c>
      <c r="G87" s="74">
        <v>3</v>
      </c>
      <c r="H87" s="74">
        <v>4</v>
      </c>
      <c r="I87" s="74">
        <v>4</v>
      </c>
      <c r="J87" s="74">
        <v>7</v>
      </c>
      <c r="K87" s="74">
        <v>5</v>
      </c>
      <c r="L87" s="74">
        <v>7</v>
      </c>
      <c r="M87" s="75">
        <v>9</v>
      </c>
      <c r="N87" s="73">
        <f t="shared" si="0"/>
        <v>4.666666666666667</v>
      </c>
    </row>
    <row r="88" spans="1:14" s="82" customFormat="1" ht="24.75" customHeight="1">
      <c r="A88" s="77" t="str">
        <f>'Pregnant Women Participating'!A88</f>
        <v>Mountain Plains</v>
      </c>
      <c r="B88" s="78">
        <v>13561</v>
      </c>
      <c r="C88" s="79">
        <v>13523</v>
      </c>
      <c r="D88" s="79">
        <v>13515</v>
      </c>
      <c r="E88" s="79">
        <v>13662</v>
      </c>
      <c r="F88" s="79">
        <v>13636</v>
      </c>
      <c r="G88" s="79">
        <v>13667</v>
      </c>
      <c r="H88" s="79">
        <v>13380</v>
      </c>
      <c r="I88" s="79">
        <v>13371</v>
      </c>
      <c r="J88" s="79">
        <v>13438</v>
      </c>
      <c r="K88" s="79">
        <v>13334</v>
      </c>
      <c r="L88" s="79">
        <v>13928</v>
      </c>
      <c r="M88" s="80">
        <v>14121</v>
      </c>
      <c r="N88" s="78">
        <f t="shared" si="0"/>
        <v>13594.666666666666</v>
      </c>
    </row>
    <row r="89" spans="1:14" ht="12" customHeight="1">
      <c r="A89" s="83" t="str">
        <f>'Pregnant Women Participating'!A89</f>
        <v>Alaska</v>
      </c>
      <c r="B89" s="73">
        <v>715</v>
      </c>
      <c r="C89" s="74">
        <v>697</v>
      </c>
      <c r="D89" s="74">
        <v>689</v>
      </c>
      <c r="E89" s="74">
        <v>685</v>
      </c>
      <c r="F89" s="74">
        <v>666</v>
      </c>
      <c r="G89" s="74">
        <v>641</v>
      </c>
      <c r="H89" s="74">
        <v>670</v>
      </c>
      <c r="I89" s="74">
        <v>671</v>
      </c>
      <c r="J89" s="74">
        <v>668</v>
      </c>
      <c r="K89" s="74">
        <v>682</v>
      </c>
      <c r="L89" s="74">
        <v>703</v>
      </c>
      <c r="M89" s="75">
        <v>720</v>
      </c>
      <c r="N89" s="73">
        <f t="shared" si="0"/>
        <v>683.9166666666666</v>
      </c>
    </row>
    <row r="90" spans="1:14" ht="12" customHeight="1">
      <c r="A90" s="83" t="str">
        <f>'Pregnant Women Participating'!A90</f>
        <v>American Samoa</v>
      </c>
      <c r="B90" s="73">
        <v>462</v>
      </c>
      <c r="C90" s="74">
        <v>460</v>
      </c>
      <c r="D90" s="74">
        <v>452</v>
      </c>
      <c r="E90" s="74">
        <v>442</v>
      </c>
      <c r="F90" s="74">
        <v>456</v>
      </c>
      <c r="G90" s="74">
        <v>458</v>
      </c>
      <c r="H90" s="74">
        <v>454</v>
      </c>
      <c r="I90" s="74">
        <v>463</v>
      </c>
      <c r="J90" s="74">
        <v>464</v>
      </c>
      <c r="K90" s="74">
        <v>451</v>
      </c>
      <c r="L90" s="74">
        <v>452</v>
      </c>
      <c r="M90" s="75">
        <v>442</v>
      </c>
      <c r="N90" s="73">
        <f t="shared" si="0"/>
        <v>454.6666666666667</v>
      </c>
    </row>
    <row r="91" spans="1:14" ht="12" customHeight="1">
      <c r="A91" s="83" t="str">
        <f>'Pregnant Women Participating'!A91</f>
        <v>Arizona</v>
      </c>
      <c r="B91" s="73">
        <v>8023</v>
      </c>
      <c r="C91" s="74">
        <v>7896</v>
      </c>
      <c r="D91" s="74">
        <v>7983</v>
      </c>
      <c r="E91" s="74">
        <v>7932</v>
      </c>
      <c r="F91" s="74">
        <v>7701</v>
      </c>
      <c r="G91" s="74">
        <v>7715</v>
      </c>
      <c r="H91" s="74">
        <v>7497</v>
      </c>
      <c r="I91" s="74">
        <v>7436</v>
      </c>
      <c r="J91" s="74">
        <v>7287</v>
      </c>
      <c r="K91" s="74">
        <v>7237</v>
      </c>
      <c r="L91" s="74">
        <v>7509</v>
      </c>
      <c r="M91" s="75">
        <v>7366</v>
      </c>
      <c r="N91" s="73">
        <f t="shared" si="0"/>
        <v>7631.833333333333</v>
      </c>
    </row>
    <row r="92" spans="1:14" ht="12" customHeight="1">
      <c r="A92" s="83" t="str">
        <f>'Pregnant Women Participating'!A92</f>
        <v>California</v>
      </c>
      <c r="B92" s="73">
        <v>44630</v>
      </c>
      <c r="C92" s="74">
        <v>43467</v>
      </c>
      <c r="D92" s="74">
        <v>43512</v>
      </c>
      <c r="E92" s="74">
        <v>43441</v>
      </c>
      <c r="F92" s="74">
        <v>42939</v>
      </c>
      <c r="G92" s="74">
        <v>43270</v>
      </c>
      <c r="H92" s="74">
        <v>42676</v>
      </c>
      <c r="I92" s="74">
        <v>42459</v>
      </c>
      <c r="J92" s="74">
        <v>42384</v>
      </c>
      <c r="K92" s="74">
        <v>41902</v>
      </c>
      <c r="L92" s="74">
        <v>42592</v>
      </c>
      <c r="M92" s="75">
        <v>42582</v>
      </c>
      <c r="N92" s="73">
        <f t="shared" si="0"/>
        <v>42987.833333333336</v>
      </c>
    </row>
    <row r="93" spans="1:14" ht="12" customHeight="1">
      <c r="A93" s="83" t="str">
        <f>'Pregnant Women Participating'!A93</f>
        <v>Guam</v>
      </c>
      <c r="B93" s="73">
        <v>275</v>
      </c>
      <c r="C93" s="74">
        <v>257</v>
      </c>
      <c r="D93" s="74">
        <v>259</v>
      </c>
      <c r="E93" s="74">
        <v>254</v>
      </c>
      <c r="F93" s="74">
        <v>259</v>
      </c>
      <c r="G93" s="74">
        <v>289</v>
      </c>
      <c r="H93" s="74">
        <v>299</v>
      </c>
      <c r="I93" s="74">
        <v>280</v>
      </c>
      <c r="J93" s="74">
        <v>298</v>
      </c>
      <c r="K93" s="74">
        <v>296</v>
      </c>
      <c r="L93" s="74">
        <v>292</v>
      </c>
      <c r="M93" s="75">
        <v>308</v>
      </c>
      <c r="N93" s="73">
        <f t="shared" si="0"/>
        <v>280.5</v>
      </c>
    </row>
    <row r="94" spans="1:14" ht="12" customHeight="1">
      <c r="A94" s="83" t="str">
        <f>'Pregnant Women Participating'!A94</f>
        <v>Hawaii</v>
      </c>
      <c r="B94" s="73">
        <v>1394</v>
      </c>
      <c r="C94" s="74">
        <v>1397</v>
      </c>
      <c r="D94" s="74">
        <v>1423</v>
      </c>
      <c r="E94" s="74">
        <v>1365</v>
      </c>
      <c r="F94" s="74">
        <v>1373</v>
      </c>
      <c r="G94" s="74">
        <v>1416</v>
      </c>
      <c r="H94" s="74">
        <v>1427</v>
      </c>
      <c r="I94" s="74">
        <v>1420</v>
      </c>
      <c r="J94" s="74">
        <v>1446</v>
      </c>
      <c r="K94" s="74">
        <v>1431</v>
      </c>
      <c r="L94" s="74">
        <v>1462</v>
      </c>
      <c r="M94" s="75">
        <v>1415</v>
      </c>
      <c r="N94" s="73">
        <f t="shared" si="0"/>
        <v>1414.0833333333333</v>
      </c>
    </row>
    <row r="95" spans="1:14" ht="12" customHeight="1">
      <c r="A95" s="83" t="str">
        <f>'Pregnant Women Participating'!A95</f>
        <v>Idaho</v>
      </c>
      <c r="B95" s="73">
        <v>1135</v>
      </c>
      <c r="C95" s="74">
        <v>1107</v>
      </c>
      <c r="D95" s="74">
        <v>1060</v>
      </c>
      <c r="E95" s="74">
        <v>1108</v>
      </c>
      <c r="F95" s="74">
        <v>1090</v>
      </c>
      <c r="G95" s="74">
        <v>1091</v>
      </c>
      <c r="H95" s="74">
        <v>1070</v>
      </c>
      <c r="I95" s="74">
        <v>1057</v>
      </c>
      <c r="J95" s="74">
        <v>1064</v>
      </c>
      <c r="K95" s="74">
        <v>1047</v>
      </c>
      <c r="L95" s="74">
        <v>1064</v>
      </c>
      <c r="M95" s="75">
        <v>1053</v>
      </c>
      <c r="N95" s="73">
        <f t="shared" si="0"/>
        <v>1078.8333333333333</v>
      </c>
    </row>
    <row r="96" spans="1:14" ht="12" customHeight="1">
      <c r="A96" s="83" t="str">
        <f>'Pregnant Women Participating'!A96</f>
        <v>Nevada</v>
      </c>
      <c r="B96" s="73">
        <v>2600</v>
      </c>
      <c r="C96" s="74">
        <v>2564</v>
      </c>
      <c r="D96" s="74">
        <v>2559</v>
      </c>
      <c r="E96" s="74">
        <v>2496</v>
      </c>
      <c r="F96" s="74">
        <v>2470</v>
      </c>
      <c r="G96" s="74">
        <v>2401</v>
      </c>
      <c r="H96" s="74">
        <v>2382</v>
      </c>
      <c r="I96" s="74">
        <v>2286</v>
      </c>
      <c r="J96" s="74">
        <v>2388</v>
      </c>
      <c r="K96" s="74">
        <v>2413</v>
      </c>
      <c r="L96" s="74">
        <v>2498</v>
      </c>
      <c r="M96" s="75">
        <v>2549</v>
      </c>
      <c r="N96" s="73">
        <f t="shared" si="0"/>
        <v>2467.1666666666665</v>
      </c>
    </row>
    <row r="97" spans="1:14" ht="12" customHeight="1">
      <c r="A97" s="83" t="str">
        <f>'Pregnant Women Participating'!A97</f>
        <v>Oregon</v>
      </c>
      <c r="B97" s="73">
        <v>1890</v>
      </c>
      <c r="C97" s="74">
        <v>1842</v>
      </c>
      <c r="D97" s="74">
        <v>1799</v>
      </c>
      <c r="E97" s="74">
        <v>1820</v>
      </c>
      <c r="F97" s="74">
        <v>1795</v>
      </c>
      <c r="G97" s="74">
        <v>1787</v>
      </c>
      <c r="H97" s="74">
        <v>1756</v>
      </c>
      <c r="I97" s="74">
        <v>1801</v>
      </c>
      <c r="J97" s="74">
        <v>1865</v>
      </c>
      <c r="K97" s="74">
        <v>1881</v>
      </c>
      <c r="L97" s="74">
        <v>1931</v>
      </c>
      <c r="M97" s="75">
        <v>1909</v>
      </c>
      <c r="N97" s="73">
        <f t="shared" si="0"/>
        <v>1839.6666666666667</v>
      </c>
    </row>
    <row r="98" spans="1:14" ht="12" customHeight="1">
      <c r="A98" s="83" t="str">
        <f>'Pregnant Women Participating'!A98</f>
        <v>Washington</v>
      </c>
      <c r="B98" s="73">
        <v>5504</v>
      </c>
      <c r="C98" s="74">
        <v>5359</v>
      </c>
      <c r="D98" s="74">
        <v>5379</v>
      </c>
      <c r="E98" s="74">
        <v>5332</v>
      </c>
      <c r="F98" s="74">
        <v>5265</v>
      </c>
      <c r="G98" s="74">
        <v>5448</v>
      </c>
      <c r="H98" s="74">
        <v>5406</v>
      </c>
      <c r="I98" s="74">
        <v>5397</v>
      </c>
      <c r="J98" s="74">
        <v>5470</v>
      </c>
      <c r="K98" s="74">
        <v>5446</v>
      </c>
      <c r="L98" s="74">
        <v>5575</v>
      </c>
      <c r="M98" s="75">
        <v>5657</v>
      </c>
      <c r="N98" s="73">
        <f t="shared" si="0"/>
        <v>5436.5</v>
      </c>
    </row>
    <row r="99" spans="1:14" ht="12" customHeight="1">
      <c r="A99" s="83" t="str">
        <f>'Pregnant Women Participating'!A99</f>
        <v>Northern Marianas</v>
      </c>
      <c r="B99" s="73">
        <v>150</v>
      </c>
      <c r="C99" s="74">
        <v>153</v>
      </c>
      <c r="D99" s="74">
        <v>154</v>
      </c>
      <c r="E99" s="74">
        <v>155</v>
      </c>
      <c r="F99" s="74">
        <v>158</v>
      </c>
      <c r="G99" s="74">
        <v>157</v>
      </c>
      <c r="H99" s="74">
        <v>168</v>
      </c>
      <c r="I99" s="74">
        <v>173</v>
      </c>
      <c r="J99" s="74">
        <v>172</v>
      </c>
      <c r="K99" s="74">
        <v>172</v>
      </c>
      <c r="L99" s="74">
        <v>179</v>
      </c>
      <c r="M99" s="75">
        <v>170</v>
      </c>
      <c r="N99" s="73">
        <f t="shared" si="0"/>
        <v>163.41666666666666</v>
      </c>
    </row>
    <row r="100" spans="1:14" ht="12" customHeight="1">
      <c r="A100" s="83" t="str">
        <f>'Pregnant Women Participating'!A100</f>
        <v>Inter-Tribal Council, AZ</v>
      </c>
      <c r="B100" s="73">
        <v>168</v>
      </c>
      <c r="C100" s="74">
        <v>158</v>
      </c>
      <c r="D100" s="74">
        <v>181</v>
      </c>
      <c r="E100" s="74">
        <v>196</v>
      </c>
      <c r="F100" s="74">
        <v>182</v>
      </c>
      <c r="G100" s="74">
        <v>196</v>
      </c>
      <c r="H100" s="74">
        <v>196</v>
      </c>
      <c r="I100" s="74">
        <v>173</v>
      </c>
      <c r="J100" s="74">
        <v>192</v>
      </c>
      <c r="K100" s="74">
        <v>207</v>
      </c>
      <c r="L100" s="74">
        <v>200</v>
      </c>
      <c r="M100" s="75">
        <v>197</v>
      </c>
      <c r="N100" s="73">
        <f t="shared" si="0"/>
        <v>187.16666666666666</v>
      </c>
    </row>
    <row r="101" spans="1:14" ht="12" customHeight="1">
      <c r="A101" s="83" t="str">
        <f>'Pregnant Women Participating'!A101</f>
        <v>Navajo Nation, AZ</v>
      </c>
      <c r="B101" s="73">
        <v>418</v>
      </c>
      <c r="C101" s="74">
        <v>424</v>
      </c>
      <c r="D101" s="74">
        <v>397</v>
      </c>
      <c r="E101" s="74">
        <v>417</v>
      </c>
      <c r="F101" s="74">
        <v>375</v>
      </c>
      <c r="G101" s="74">
        <v>388</v>
      </c>
      <c r="H101" s="74">
        <v>382</v>
      </c>
      <c r="I101" s="74">
        <v>389</v>
      </c>
      <c r="J101" s="74">
        <v>389</v>
      </c>
      <c r="K101" s="74">
        <v>382</v>
      </c>
      <c r="L101" s="74">
        <v>391</v>
      </c>
      <c r="M101" s="75">
        <v>374</v>
      </c>
      <c r="N101" s="73">
        <f t="shared" si="0"/>
        <v>393.8333333333333</v>
      </c>
    </row>
    <row r="102" spans="1:14" ht="12" customHeight="1">
      <c r="A102" s="83" t="str">
        <f>'Pregnant Women Participating'!A102</f>
        <v>Inter-Tribal Council, NV</v>
      </c>
      <c r="B102" s="73">
        <v>33</v>
      </c>
      <c r="C102" s="74">
        <v>41</v>
      </c>
      <c r="D102" s="74">
        <v>31</v>
      </c>
      <c r="E102" s="74">
        <v>27</v>
      </c>
      <c r="F102" s="74">
        <v>20</v>
      </c>
      <c r="G102" s="74">
        <v>28</v>
      </c>
      <c r="H102" s="74">
        <v>33</v>
      </c>
      <c r="I102" s="74">
        <v>33</v>
      </c>
      <c r="J102" s="74">
        <v>36</v>
      </c>
      <c r="K102" s="74">
        <v>34</v>
      </c>
      <c r="L102" s="74">
        <v>37</v>
      </c>
      <c r="M102" s="75">
        <v>29</v>
      </c>
      <c r="N102" s="73">
        <f t="shared" si="0"/>
        <v>31.833333333333332</v>
      </c>
    </row>
    <row r="103" spans="1:14" s="82" customFormat="1" ht="24.75" customHeight="1">
      <c r="A103" s="77" t="str">
        <f>'Pregnant Women Participating'!A103</f>
        <v>Western Region</v>
      </c>
      <c r="B103" s="78">
        <v>67397</v>
      </c>
      <c r="C103" s="79">
        <v>65822</v>
      </c>
      <c r="D103" s="79">
        <v>65878</v>
      </c>
      <c r="E103" s="79">
        <v>65670</v>
      </c>
      <c r="F103" s="79">
        <v>64749</v>
      </c>
      <c r="G103" s="79">
        <v>65285</v>
      </c>
      <c r="H103" s="79">
        <v>64416</v>
      </c>
      <c r="I103" s="79">
        <v>64038</v>
      </c>
      <c r="J103" s="79">
        <v>64123</v>
      </c>
      <c r="K103" s="79">
        <v>63581</v>
      </c>
      <c r="L103" s="79">
        <v>64885</v>
      </c>
      <c r="M103" s="80">
        <v>64771</v>
      </c>
      <c r="N103" s="78">
        <f t="shared" si="0"/>
        <v>65051.25</v>
      </c>
    </row>
    <row r="104" spans="1:14" s="88" customFormat="1" ht="16.5" customHeight="1" thickBot="1">
      <c r="A104" s="84" t="str">
        <f>'Pregnant Women Participating'!A104</f>
        <v>TOTAL</v>
      </c>
      <c r="B104" s="85">
        <v>350617</v>
      </c>
      <c r="C104" s="86">
        <v>348054</v>
      </c>
      <c r="D104" s="86">
        <v>348290</v>
      </c>
      <c r="E104" s="86">
        <v>346864</v>
      </c>
      <c r="F104" s="86">
        <v>344097</v>
      </c>
      <c r="G104" s="86">
        <v>345509</v>
      </c>
      <c r="H104" s="86">
        <v>342927</v>
      </c>
      <c r="I104" s="86">
        <v>342245</v>
      </c>
      <c r="J104" s="86">
        <v>340820</v>
      </c>
      <c r="K104" s="86">
        <v>339174</v>
      </c>
      <c r="L104" s="86">
        <v>344564</v>
      </c>
      <c r="M104" s="87">
        <v>346212</v>
      </c>
      <c r="N104" s="85">
        <f t="shared" si="0"/>
        <v>344947.75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3067</v>
      </c>
      <c r="C6" s="16">
        <v>3002</v>
      </c>
      <c r="D6" s="16">
        <v>3069</v>
      </c>
      <c r="E6" s="16">
        <v>3137</v>
      </c>
      <c r="F6" s="16">
        <v>3024</v>
      </c>
      <c r="G6" s="16">
        <v>3033</v>
      </c>
      <c r="H6" s="16">
        <v>2925</v>
      </c>
      <c r="I6" s="16">
        <v>2902</v>
      </c>
      <c r="J6" s="16">
        <v>2844</v>
      </c>
      <c r="K6" s="16">
        <v>2755</v>
      </c>
      <c r="L6" s="16">
        <v>2777</v>
      </c>
      <c r="M6" s="50">
        <v>2764</v>
      </c>
      <c r="N6" s="18">
        <f aca="true" t="shared" si="0" ref="N6:N15">IF(SUM(B6:M6)&gt;0,AVERAGE(B6:M6)," ")</f>
        <v>2941.5833333333335</v>
      </c>
    </row>
    <row r="7" spans="1:14" s="7" customFormat="1" ht="12" customHeight="1">
      <c r="A7" s="10" t="str">
        <f>'Pregnant Women Participating'!A7</f>
        <v>Maine</v>
      </c>
      <c r="B7" s="18">
        <v>1355</v>
      </c>
      <c r="C7" s="16">
        <v>1398</v>
      </c>
      <c r="D7" s="16">
        <v>1378</v>
      </c>
      <c r="E7" s="16">
        <v>1398</v>
      </c>
      <c r="F7" s="16">
        <v>1393</v>
      </c>
      <c r="G7" s="16">
        <v>1405</v>
      </c>
      <c r="H7" s="16">
        <v>1368</v>
      </c>
      <c r="I7" s="16">
        <v>1348</v>
      </c>
      <c r="J7" s="16">
        <v>1350</v>
      </c>
      <c r="K7" s="16">
        <v>1351</v>
      </c>
      <c r="L7" s="16">
        <v>1384</v>
      </c>
      <c r="M7" s="50">
        <v>1361</v>
      </c>
      <c r="N7" s="18">
        <f t="shared" si="0"/>
        <v>1374.0833333333333</v>
      </c>
    </row>
    <row r="8" spans="1:14" s="7" customFormat="1" ht="12" customHeight="1">
      <c r="A8" s="10" t="str">
        <f>'Pregnant Women Participating'!A8</f>
        <v>Massachusetts</v>
      </c>
      <c r="B8" s="18">
        <v>8529</v>
      </c>
      <c r="C8" s="16">
        <v>8569</v>
      </c>
      <c r="D8" s="16">
        <v>8646</v>
      </c>
      <c r="E8" s="16">
        <v>8601</v>
      </c>
      <c r="F8" s="16">
        <v>8571</v>
      </c>
      <c r="G8" s="16">
        <v>8716</v>
      </c>
      <c r="H8" s="16">
        <v>8694</v>
      </c>
      <c r="I8" s="16">
        <v>8618</v>
      </c>
      <c r="J8" s="16">
        <v>8537</v>
      </c>
      <c r="K8" s="16">
        <v>8418</v>
      </c>
      <c r="L8" s="16">
        <v>8668</v>
      </c>
      <c r="M8" s="50">
        <v>8532</v>
      </c>
      <c r="N8" s="18">
        <f t="shared" si="0"/>
        <v>8591.583333333334</v>
      </c>
    </row>
    <row r="9" spans="1:14" s="7" customFormat="1" ht="12" customHeight="1">
      <c r="A9" s="10" t="str">
        <f>'Pregnant Women Participating'!A9</f>
        <v>New Hampshire</v>
      </c>
      <c r="B9" s="18">
        <v>983</v>
      </c>
      <c r="C9" s="16">
        <v>936</v>
      </c>
      <c r="D9" s="16">
        <v>922</v>
      </c>
      <c r="E9" s="16">
        <v>916</v>
      </c>
      <c r="F9" s="16">
        <v>896</v>
      </c>
      <c r="G9" s="16">
        <v>922</v>
      </c>
      <c r="H9" s="16">
        <v>912</v>
      </c>
      <c r="I9" s="16">
        <v>914</v>
      </c>
      <c r="J9" s="16">
        <v>941</v>
      </c>
      <c r="K9" s="16">
        <v>952</v>
      </c>
      <c r="L9" s="16">
        <v>905</v>
      </c>
      <c r="M9" s="50">
        <v>919</v>
      </c>
      <c r="N9" s="18">
        <f t="shared" si="0"/>
        <v>926.5</v>
      </c>
    </row>
    <row r="10" spans="1:14" s="7" customFormat="1" ht="12" customHeight="1">
      <c r="A10" s="10" t="str">
        <f>'Pregnant Women Participating'!A10</f>
        <v>New York</v>
      </c>
      <c r="B10" s="18">
        <v>46928</v>
      </c>
      <c r="C10" s="16">
        <v>46602</v>
      </c>
      <c r="D10" s="16">
        <v>46332</v>
      </c>
      <c r="E10" s="16">
        <v>45949</v>
      </c>
      <c r="F10" s="16">
        <v>45844</v>
      </c>
      <c r="G10" s="16">
        <v>46204</v>
      </c>
      <c r="H10" s="16">
        <v>45875</v>
      </c>
      <c r="I10" s="16">
        <v>45794</v>
      </c>
      <c r="J10" s="16">
        <v>45597</v>
      </c>
      <c r="K10" s="16">
        <v>45053</v>
      </c>
      <c r="L10" s="16">
        <v>45805</v>
      </c>
      <c r="M10" s="50">
        <v>45892</v>
      </c>
      <c r="N10" s="18">
        <f t="shared" si="0"/>
        <v>45989.583333333336</v>
      </c>
    </row>
    <row r="11" spans="1:14" s="7" customFormat="1" ht="12" customHeight="1">
      <c r="A11" s="10" t="str">
        <f>'Pregnant Women Participating'!A11</f>
        <v>Rhode Island</v>
      </c>
      <c r="B11" s="18">
        <v>982</v>
      </c>
      <c r="C11" s="16">
        <v>983</v>
      </c>
      <c r="D11" s="16">
        <v>981</v>
      </c>
      <c r="E11" s="16">
        <v>987</v>
      </c>
      <c r="F11" s="16">
        <v>960</v>
      </c>
      <c r="G11" s="16">
        <v>1009</v>
      </c>
      <c r="H11" s="16">
        <v>1003</v>
      </c>
      <c r="I11" s="16">
        <v>996</v>
      </c>
      <c r="J11" s="16">
        <v>979</v>
      </c>
      <c r="K11" s="16">
        <v>941</v>
      </c>
      <c r="L11" s="16">
        <v>975</v>
      </c>
      <c r="M11" s="50">
        <v>997</v>
      </c>
      <c r="N11" s="18">
        <f t="shared" si="0"/>
        <v>982.75</v>
      </c>
    </row>
    <row r="12" spans="1:14" s="7" customFormat="1" ht="12" customHeight="1">
      <c r="A12" s="10" t="str">
        <f>'Pregnant Women Participating'!A12</f>
        <v>Vermont</v>
      </c>
      <c r="B12" s="18">
        <v>1202</v>
      </c>
      <c r="C12" s="16">
        <v>1184</v>
      </c>
      <c r="D12" s="16">
        <v>1168</v>
      </c>
      <c r="E12" s="16">
        <v>1181</v>
      </c>
      <c r="F12" s="16">
        <v>1131</v>
      </c>
      <c r="G12" s="16">
        <v>1076</v>
      </c>
      <c r="H12" s="16">
        <v>1100</v>
      </c>
      <c r="I12" s="16">
        <v>1089</v>
      </c>
      <c r="J12" s="16">
        <v>1082</v>
      </c>
      <c r="K12" s="16">
        <v>1068</v>
      </c>
      <c r="L12" s="16">
        <v>1067</v>
      </c>
      <c r="M12" s="50">
        <v>1069</v>
      </c>
      <c r="N12" s="18">
        <f t="shared" si="0"/>
        <v>1118.0833333333333</v>
      </c>
    </row>
    <row r="13" spans="1:14" s="7" customFormat="1" ht="12" customHeight="1">
      <c r="A13" s="10" t="str">
        <f>'Pregnant Women Participating'!A13</f>
        <v>Indian Township, ME</v>
      </c>
      <c r="B13" s="18">
        <v>1</v>
      </c>
      <c r="C13" s="16">
        <v>2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0</v>
      </c>
      <c r="J13" s="16">
        <v>0</v>
      </c>
      <c r="K13" s="16">
        <v>1</v>
      </c>
      <c r="L13" s="16">
        <v>0</v>
      </c>
      <c r="M13" s="50">
        <v>1</v>
      </c>
      <c r="N13" s="18">
        <f t="shared" si="0"/>
        <v>0.8333333333333334</v>
      </c>
    </row>
    <row r="14" spans="1:14" s="7" customFormat="1" ht="12" customHeight="1">
      <c r="A14" s="10" t="str">
        <f>'Pregnant Women Participating'!A14</f>
        <v>Pleasant Point, ME</v>
      </c>
      <c r="B14" s="18">
        <v>0</v>
      </c>
      <c r="C14" s="16">
        <v>0</v>
      </c>
      <c r="D14" s="16">
        <v>2</v>
      </c>
      <c r="E14" s="16">
        <v>2</v>
      </c>
      <c r="F14" s="16">
        <v>1</v>
      </c>
      <c r="G14" s="16">
        <v>1</v>
      </c>
      <c r="H14" s="16">
        <v>1</v>
      </c>
      <c r="I14" s="16">
        <v>1</v>
      </c>
      <c r="J14" s="16">
        <v>3</v>
      </c>
      <c r="K14" s="16">
        <v>4</v>
      </c>
      <c r="L14" s="16">
        <v>3</v>
      </c>
      <c r="M14" s="50">
        <v>3</v>
      </c>
      <c r="N14" s="18">
        <f t="shared" si="0"/>
        <v>1.75</v>
      </c>
    </row>
    <row r="15" spans="1:14" s="7" customFormat="1" ht="12" customHeight="1">
      <c r="A15" s="10" t="str">
        <f>'Pregnant Women Participating'!A15</f>
        <v>Seneca Nation, NY</v>
      </c>
      <c r="B15" s="18">
        <v>16</v>
      </c>
      <c r="C15" s="16">
        <v>13</v>
      </c>
      <c r="D15" s="16">
        <v>15</v>
      </c>
      <c r="E15" s="16">
        <v>10</v>
      </c>
      <c r="F15" s="16">
        <v>10</v>
      </c>
      <c r="G15" s="16">
        <v>9</v>
      </c>
      <c r="H15" s="16">
        <v>12</v>
      </c>
      <c r="I15" s="16">
        <v>11</v>
      </c>
      <c r="J15" s="16">
        <v>15</v>
      </c>
      <c r="K15" s="16">
        <v>16</v>
      </c>
      <c r="L15" s="16">
        <v>17</v>
      </c>
      <c r="M15" s="50">
        <v>17</v>
      </c>
      <c r="N15" s="18">
        <f t="shared" si="0"/>
        <v>13.416666666666666</v>
      </c>
    </row>
    <row r="16" spans="1:14" s="22" customFormat="1" ht="24.75" customHeight="1">
      <c r="A16" s="19" t="str">
        <f>'Pregnant Women Participating'!A16</f>
        <v>Northeast Region</v>
      </c>
      <c r="B16" s="21">
        <v>63063</v>
      </c>
      <c r="C16" s="20">
        <v>62689</v>
      </c>
      <c r="D16" s="20">
        <v>62514</v>
      </c>
      <c r="E16" s="20">
        <v>62182</v>
      </c>
      <c r="F16" s="20">
        <v>61831</v>
      </c>
      <c r="G16" s="20">
        <v>62376</v>
      </c>
      <c r="H16" s="20">
        <v>61891</v>
      </c>
      <c r="I16" s="20">
        <v>61673</v>
      </c>
      <c r="J16" s="20">
        <v>61348</v>
      </c>
      <c r="K16" s="20">
        <v>60559</v>
      </c>
      <c r="L16" s="20">
        <v>61601</v>
      </c>
      <c r="M16" s="49">
        <v>61555</v>
      </c>
      <c r="N16" s="21">
        <f aca="true" t="shared" si="1" ref="N16:N104">IF(SUM(B16:M16)&gt;0,AVERAGE(B16:M16)," ")</f>
        <v>61940.166666666664</v>
      </c>
    </row>
    <row r="17" spans="1:14" ht="12" customHeight="1">
      <c r="A17" s="10" t="str">
        <f>'Pregnant Women Participating'!A17</f>
        <v>Delaware</v>
      </c>
      <c r="B17" s="18">
        <v>960</v>
      </c>
      <c r="C17" s="16">
        <v>947</v>
      </c>
      <c r="D17" s="16">
        <v>877</v>
      </c>
      <c r="E17" s="16">
        <v>880</v>
      </c>
      <c r="F17" s="16">
        <v>881</v>
      </c>
      <c r="G17" s="16">
        <v>910</v>
      </c>
      <c r="H17" s="16">
        <v>933</v>
      </c>
      <c r="I17" s="16">
        <v>903</v>
      </c>
      <c r="J17" s="16">
        <v>904</v>
      </c>
      <c r="K17" s="16">
        <v>908</v>
      </c>
      <c r="L17" s="16">
        <v>912</v>
      </c>
      <c r="M17" s="50">
        <v>885</v>
      </c>
      <c r="N17" s="18">
        <f t="shared" si="1"/>
        <v>908.3333333333334</v>
      </c>
    </row>
    <row r="18" spans="1:14" ht="12" customHeight="1">
      <c r="A18" s="10" t="str">
        <f>'Pregnant Women Participating'!A18</f>
        <v>District of Columbia</v>
      </c>
      <c r="B18" s="18">
        <v>1509</v>
      </c>
      <c r="C18" s="16">
        <v>1568</v>
      </c>
      <c r="D18" s="16">
        <v>1600</v>
      </c>
      <c r="E18" s="16">
        <v>1566</v>
      </c>
      <c r="F18" s="16">
        <v>1570</v>
      </c>
      <c r="G18" s="16">
        <v>1619</v>
      </c>
      <c r="H18" s="16">
        <v>1635</v>
      </c>
      <c r="I18" s="16">
        <v>1579</v>
      </c>
      <c r="J18" s="16">
        <v>1592</v>
      </c>
      <c r="K18" s="16">
        <v>1585</v>
      </c>
      <c r="L18" s="16">
        <v>1616</v>
      </c>
      <c r="M18" s="50">
        <v>1642</v>
      </c>
      <c r="N18" s="18">
        <f t="shared" si="1"/>
        <v>1590.0833333333333</v>
      </c>
    </row>
    <row r="19" spans="1:14" ht="12" customHeight="1">
      <c r="A19" s="10" t="str">
        <f>'Pregnant Women Participating'!A19</f>
        <v>Maryland</v>
      </c>
      <c r="B19" s="18">
        <v>11138</v>
      </c>
      <c r="C19" s="16">
        <v>11163</v>
      </c>
      <c r="D19" s="16">
        <v>11040</v>
      </c>
      <c r="E19" s="16">
        <v>10984</v>
      </c>
      <c r="F19" s="16">
        <v>11072</v>
      </c>
      <c r="G19" s="16">
        <v>11143</v>
      </c>
      <c r="H19" s="16">
        <v>11264</v>
      </c>
      <c r="I19" s="16">
        <v>11230</v>
      </c>
      <c r="J19" s="16">
        <v>11147</v>
      </c>
      <c r="K19" s="16">
        <v>11050</v>
      </c>
      <c r="L19" s="16">
        <v>11148</v>
      </c>
      <c r="M19" s="50">
        <v>11154</v>
      </c>
      <c r="N19" s="18">
        <f t="shared" si="1"/>
        <v>11127.75</v>
      </c>
    </row>
    <row r="20" spans="1:14" ht="12" customHeight="1">
      <c r="A20" s="10" t="str">
        <f>'Pregnant Women Participating'!A20</f>
        <v>New Jersey</v>
      </c>
      <c r="B20" s="18">
        <v>14117</v>
      </c>
      <c r="C20" s="16">
        <v>13950</v>
      </c>
      <c r="D20" s="16">
        <v>14011</v>
      </c>
      <c r="E20" s="16">
        <v>13772</v>
      </c>
      <c r="F20" s="16">
        <v>13797</v>
      </c>
      <c r="G20" s="16">
        <v>13792</v>
      </c>
      <c r="H20" s="16">
        <v>13624</v>
      </c>
      <c r="I20" s="16">
        <v>13779</v>
      </c>
      <c r="J20" s="16">
        <v>13900</v>
      </c>
      <c r="K20" s="16">
        <v>13927</v>
      </c>
      <c r="L20" s="16">
        <v>13990</v>
      </c>
      <c r="M20" s="50">
        <v>14211</v>
      </c>
      <c r="N20" s="18">
        <f t="shared" si="1"/>
        <v>13905.833333333334</v>
      </c>
    </row>
    <row r="21" spans="1:14" ht="12" customHeight="1">
      <c r="A21" s="10" t="str">
        <f>'Pregnant Women Participating'!A21</f>
        <v>Pennsylvania</v>
      </c>
      <c r="B21" s="18">
        <v>11209</v>
      </c>
      <c r="C21" s="16">
        <v>11112</v>
      </c>
      <c r="D21" s="16">
        <v>11089</v>
      </c>
      <c r="E21" s="16">
        <v>10956</v>
      </c>
      <c r="F21" s="16">
        <v>10911</v>
      </c>
      <c r="G21" s="16">
        <v>10999</v>
      </c>
      <c r="H21" s="16">
        <v>11024</v>
      </c>
      <c r="I21" s="16">
        <v>11062</v>
      </c>
      <c r="J21" s="16">
        <v>11064</v>
      </c>
      <c r="K21" s="16">
        <v>10835</v>
      </c>
      <c r="L21" s="16">
        <v>10971</v>
      </c>
      <c r="M21" s="50">
        <v>10992</v>
      </c>
      <c r="N21" s="18">
        <f t="shared" si="1"/>
        <v>11018.666666666666</v>
      </c>
    </row>
    <row r="22" spans="1:14" ht="12" customHeight="1">
      <c r="A22" s="10" t="str">
        <f>'Pregnant Women Participating'!A22</f>
        <v>Puerto Rico</v>
      </c>
      <c r="B22" s="18">
        <v>8288</v>
      </c>
      <c r="C22" s="16">
        <v>8237</v>
      </c>
      <c r="D22" s="16">
        <v>8247</v>
      </c>
      <c r="E22" s="16">
        <v>8313</v>
      </c>
      <c r="F22" s="16">
        <v>8223</v>
      </c>
      <c r="G22" s="16">
        <v>8210</v>
      </c>
      <c r="H22" s="16">
        <v>8222</v>
      </c>
      <c r="I22" s="16">
        <v>8065</v>
      </c>
      <c r="J22" s="16">
        <v>8271</v>
      </c>
      <c r="K22" s="16">
        <v>8013</v>
      </c>
      <c r="L22" s="16">
        <v>8423</v>
      </c>
      <c r="M22" s="50">
        <v>8237</v>
      </c>
      <c r="N22" s="18">
        <f t="shared" si="1"/>
        <v>8229.083333333334</v>
      </c>
    </row>
    <row r="23" spans="1:14" ht="12" customHeight="1">
      <c r="A23" s="10" t="str">
        <f>'Pregnant Women Participating'!A23</f>
        <v>Virginia</v>
      </c>
      <c r="B23" s="18">
        <v>7851</v>
      </c>
      <c r="C23" s="16">
        <v>7674</v>
      </c>
      <c r="D23" s="16">
        <v>7641</v>
      </c>
      <c r="E23" s="16">
        <v>7206</v>
      </c>
      <c r="F23" s="16">
        <v>7271</v>
      </c>
      <c r="G23" s="16">
        <v>7461</v>
      </c>
      <c r="H23" s="16">
        <v>7344</v>
      </c>
      <c r="I23" s="16">
        <v>7399</v>
      </c>
      <c r="J23" s="16">
        <v>7298</v>
      </c>
      <c r="K23" s="16">
        <v>7258</v>
      </c>
      <c r="L23" s="16">
        <v>7277</v>
      </c>
      <c r="M23" s="50">
        <v>7248</v>
      </c>
      <c r="N23" s="18">
        <f t="shared" si="1"/>
        <v>7410.666666666667</v>
      </c>
    </row>
    <row r="24" spans="1:14" ht="12" customHeight="1">
      <c r="A24" s="10" t="str">
        <f>'Pregnant Women Participating'!A24</f>
        <v>Virgin Islands</v>
      </c>
      <c r="B24" s="18">
        <v>530</v>
      </c>
      <c r="C24" s="16">
        <v>550</v>
      </c>
      <c r="D24" s="16">
        <v>528</v>
      </c>
      <c r="E24" s="16">
        <v>523</v>
      </c>
      <c r="F24" s="16">
        <v>556</v>
      </c>
      <c r="G24" s="16">
        <v>551</v>
      </c>
      <c r="H24" s="16">
        <v>543</v>
      </c>
      <c r="I24" s="16">
        <v>539</v>
      </c>
      <c r="J24" s="16">
        <v>528</v>
      </c>
      <c r="K24" s="16">
        <v>512</v>
      </c>
      <c r="L24" s="16">
        <v>513</v>
      </c>
      <c r="M24" s="50">
        <v>502</v>
      </c>
      <c r="N24" s="18">
        <f t="shared" si="1"/>
        <v>531.25</v>
      </c>
    </row>
    <row r="25" spans="1:14" ht="12" customHeight="1">
      <c r="A25" s="10" t="str">
        <f>'Pregnant Women Participating'!A25</f>
        <v>West Virginia</v>
      </c>
      <c r="B25" s="18">
        <v>1612</v>
      </c>
      <c r="C25" s="16">
        <v>1546</v>
      </c>
      <c r="D25" s="16">
        <v>1554</v>
      </c>
      <c r="E25" s="16">
        <v>1529</v>
      </c>
      <c r="F25" s="16">
        <v>1538</v>
      </c>
      <c r="G25" s="16">
        <v>1576</v>
      </c>
      <c r="H25" s="16">
        <v>1574</v>
      </c>
      <c r="I25" s="16">
        <v>1552</v>
      </c>
      <c r="J25" s="16">
        <v>1585</v>
      </c>
      <c r="K25" s="16">
        <v>1596</v>
      </c>
      <c r="L25" s="16">
        <v>1605</v>
      </c>
      <c r="M25" s="50">
        <v>1697</v>
      </c>
      <c r="N25" s="18">
        <f t="shared" si="1"/>
        <v>1580.3333333333333</v>
      </c>
    </row>
    <row r="26" spans="1:14" s="23" customFormat="1" ht="24.75" customHeight="1">
      <c r="A26" s="19" t="str">
        <f>'Pregnant Women Participating'!A26</f>
        <v>Mid-Atlantic Region</v>
      </c>
      <c r="B26" s="21">
        <v>57214</v>
      </c>
      <c r="C26" s="20">
        <v>56747</v>
      </c>
      <c r="D26" s="20">
        <v>56587</v>
      </c>
      <c r="E26" s="20">
        <v>55729</v>
      </c>
      <c r="F26" s="20">
        <v>55819</v>
      </c>
      <c r="G26" s="20">
        <v>56261</v>
      </c>
      <c r="H26" s="20">
        <v>56163</v>
      </c>
      <c r="I26" s="20">
        <v>56108</v>
      </c>
      <c r="J26" s="20">
        <v>56289</v>
      </c>
      <c r="K26" s="20">
        <v>55684</v>
      </c>
      <c r="L26" s="20">
        <v>56455</v>
      </c>
      <c r="M26" s="49">
        <v>56568</v>
      </c>
      <c r="N26" s="21">
        <f t="shared" si="1"/>
        <v>56302</v>
      </c>
    </row>
    <row r="27" spans="1:14" ht="12" customHeight="1">
      <c r="A27" s="10" t="str">
        <f>'Pregnant Women Participating'!A27</f>
        <v>Alabama</v>
      </c>
      <c r="B27" s="18">
        <v>3514</v>
      </c>
      <c r="C27" s="16">
        <v>3476</v>
      </c>
      <c r="D27" s="16">
        <v>3336</v>
      </c>
      <c r="E27" s="16">
        <v>3372</v>
      </c>
      <c r="F27" s="16">
        <v>3370</v>
      </c>
      <c r="G27" s="16">
        <v>3458</v>
      </c>
      <c r="H27" s="16">
        <v>3448</v>
      </c>
      <c r="I27" s="16">
        <v>3485</v>
      </c>
      <c r="J27" s="16">
        <v>3530</v>
      </c>
      <c r="K27" s="16">
        <v>3541</v>
      </c>
      <c r="L27" s="16">
        <v>3667</v>
      </c>
      <c r="M27" s="50">
        <v>3719</v>
      </c>
      <c r="N27" s="18">
        <f t="shared" si="1"/>
        <v>3493</v>
      </c>
    </row>
    <row r="28" spans="1:14" ht="12" customHeight="1">
      <c r="A28" s="10" t="str">
        <f>'Pregnant Women Participating'!A28</f>
        <v>Florida</v>
      </c>
      <c r="B28" s="18">
        <v>38731</v>
      </c>
      <c r="C28" s="16">
        <v>38842</v>
      </c>
      <c r="D28" s="16">
        <v>38891</v>
      </c>
      <c r="E28" s="16">
        <v>39081</v>
      </c>
      <c r="F28" s="16">
        <v>39067</v>
      </c>
      <c r="G28" s="16">
        <v>39268</v>
      </c>
      <c r="H28" s="16">
        <v>38880</v>
      </c>
      <c r="I28" s="16">
        <v>38809</v>
      </c>
      <c r="J28" s="16">
        <v>38471</v>
      </c>
      <c r="K28" s="16">
        <v>38560</v>
      </c>
      <c r="L28" s="16">
        <v>39082</v>
      </c>
      <c r="M28" s="50">
        <v>39028</v>
      </c>
      <c r="N28" s="18">
        <f t="shared" si="1"/>
        <v>38892.5</v>
      </c>
    </row>
    <row r="29" spans="1:14" ht="12" customHeight="1">
      <c r="A29" s="10" t="str">
        <f>'Pregnant Women Participating'!A29</f>
        <v>Georgia</v>
      </c>
      <c r="B29" s="18">
        <v>19447</v>
      </c>
      <c r="C29" s="16">
        <v>19235</v>
      </c>
      <c r="D29" s="16">
        <v>19102</v>
      </c>
      <c r="E29" s="16">
        <v>19096</v>
      </c>
      <c r="F29" s="16">
        <v>19043</v>
      </c>
      <c r="G29" s="16">
        <v>19147</v>
      </c>
      <c r="H29" s="16">
        <v>19049</v>
      </c>
      <c r="I29" s="16">
        <v>19241</v>
      </c>
      <c r="J29" s="16">
        <v>18882</v>
      </c>
      <c r="K29" s="16">
        <v>18835</v>
      </c>
      <c r="L29" s="16">
        <v>19051</v>
      </c>
      <c r="M29" s="50">
        <v>18828</v>
      </c>
      <c r="N29" s="18">
        <f t="shared" si="1"/>
        <v>19079.666666666668</v>
      </c>
    </row>
    <row r="30" spans="1:14" ht="12" customHeight="1">
      <c r="A30" s="10" t="str">
        <f>'Pregnant Women Participating'!A30</f>
        <v>Kentucky</v>
      </c>
      <c r="B30" s="18">
        <v>4721</v>
      </c>
      <c r="C30" s="16">
        <v>4654</v>
      </c>
      <c r="D30" s="16">
        <v>4567</v>
      </c>
      <c r="E30" s="16">
        <v>4579</v>
      </c>
      <c r="F30" s="16">
        <v>4604</v>
      </c>
      <c r="G30" s="16">
        <v>4610</v>
      </c>
      <c r="H30" s="16">
        <v>4577</v>
      </c>
      <c r="I30" s="16">
        <v>4622</v>
      </c>
      <c r="J30" s="16">
        <v>4689</v>
      </c>
      <c r="K30" s="16">
        <v>4675</v>
      </c>
      <c r="L30" s="16">
        <v>4843</v>
      </c>
      <c r="M30" s="50">
        <v>4877</v>
      </c>
      <c r="N30" s="18">
        <f t="shared" si="1"/>
        <v>4668.166666666667</v>
      </c>
    </row>
    <row r="31" spans="1:14" ht="12" customHeight="1">
      <c r="A31" s="10" t="str">
        <f>'Pregnant Women Participating'!A31</f>
        <v>Mississippi</v>
      </c>
      <c r="B31" s="18">
        <v>2754</v>
      </c>
      <c r="C31" s="16">
        <v>2757</v>
      </c>
      <c r="D31" s="16">
        <v>2596</v>
      </c>
      <c r="E31" s="16">
        <v>2620</v>
      </c>
      <c r="F31" s="16">
        <v>2689</v>
      </c>
      <c r="G31" s="16">
        <v>2697</v>
      </c>
      <c r="H31" s="16">
        <v>2708</v>
      </c>
      <c r="I31" s="16">
        <v>2684</v>
      </c>
      <c r="J31" s="16">
        <v>2701</v>
      </c>
      <c r="K31" s="16">
        <v>2763</v>
      </c>
      <c r="L31" s="16">
        <v>2807</v>
      </c>
      <c r="M31" s="50">
        <v>2887</v>
      </c>
      <c r="N31" s="18">
        <f t="shared" si="1"/>
        <v>2721.9166666666665</v>
      </c>
    </row>
    <row r="32" spans="1:14" ht="12" customHeight="1">
      <c r="A32" s="10" t="str">
        <f>'Pregnant Women Participating'!A32</f>
        <v>North Carolina</v>
      </c>
      <c r="B32" s="18">
        <v>18600</v>
      </c>
      <c r="C32" s="16">
        <v>18520</v>
      </c>
      <c r="D32" s="16">
        <v>18418</v>
      </c>
      <c r="E32" s="16">
        <v>18320</v>
      </c>
      <c r="F32" s="16">
        <v>17308</v>
      </c>
      <c r="G32" s="16">
        <v>17387</v>
      </c>
      <c r="H32" s="16">
        <v>17244</v>
      </c>
      <c r="I32" s="16">
        <v>17428</v>
      </c>
      <c r="J32" s="16">
        <v>17486</v>
      </c>
      <c r="K32" s="16">
        <v>17607</v>
      </c>
      <c r="L32" s="16">
        <v>18140</v>
      </c>
      <c r="M32" s="50">
        <v>18101</v>
      </c>
      <c r="N32" s="18">
        <f t="shared" si="1"/>
        <v>17879.916666666668</v>
      </c>
    </row>
    <row r="33" spans="1:14" ht="12" customHeight="1">
      <c r="A33" s="10" t="str">
        <f>'Pregnant Women Participating'!A33</f>
        <v>South Carolina</v>
      </c>
      <c r="B33" s="18">
        <v>6484</v>
      </c>
      <c r="C33" s="16">
        <v>6456</v>
      </c>
      <c r="D33" s="16">
        <v>6395</v>
      </c>
      <c r="E33" s="16">
        <v>6299</v>
      </c>
      <c r="F33" s="16">
        <v>6264</v>
      </c>
      <c r="G33" s="16">
        <v>6260</v>
      </c>
      <c r="H33" s="16">
        <v>6120</v>
      </c>
      <c r="I33" s="16">
        <v>6027</v>
      </c>
      <c r="J33" s="16">
        <v>5961</v>
      </c>
      <c r="K33" s="16">
        <v>5995</v>
      </c>
      <c r="L33" s="16">
        <v>6108</v>
      </c>
      <c r="M33" s="50">
        <v>6125</v>
      </c>
      <c r="N33" s="18">
        <f t="shared" si="1"/>
        <v>6207.833333333333</v>
      </c>
    </row>
    <row r="34" spans="1:14" ht="12" customHeight="1">
      <c r="A34" s="10" t="str">
        <f>'Pregnant Women Participating'!A34</f>
        <v>Tennessee</v>
      </c>
      <c r="B34" s="18">
        <v>9028</v>
      </c>
      <c r="C34" s="16">
        <v>8959</v>
      </c>
      <c r="D34" s="16">
        <v>8799</v>
      </c>
      <c r="E34" s="16">
        <v>8664</v>
      </c>
      <c r="F34" s="16">
        <v>8721</v>
      </c>
      <c r="G34" s="16">
        <v>8766</v>
      </c>
      <c r="H34" s="16">
        <v>8757</v>
      </c>
      <c r="I34" s="16">
        <v>8760</v>
      </c>
      <c r="J34" s="16">
        <v>8793</v>
      </c>
      <c r="K34" s="16">
        <v>8776</v>
      </c>
      <c r="L34" s="16">
        <v>9113</v>
      </c>
      <c r="M34" s="50">
        <v>9091</v>
      </c>
      <c r="N34" s="18">
        <f t="shared" si="1"/>
        <v>8852.25</v>
      </c>
    </row>
    <row r="35" spans="1:14" ht="12" customHeight="1">
      <c r="A35" s="10" t="str">
        <f>'Pregnant Women Participating'!A35</f>
        <v>Choctaw Indians, MS</v>
      </c>
      <c r="B35" s="18">
        <v>10</v>
      </c>
      <c r="C35" s="16">
        <v>7</v>
      </c>
      <c r="D35" s="16">
        <v>10</v>
      </c>
      <c r="E35" s="16">
        <v>9</v>
      </c>
      <c r="F35" s="16">
        <v>10</v>
      </c>
      <c r="G35" s="16">
        <v>9</v>
      </c>
      <c r="H35" s="16">
        <v>11</v>
      </c>
      <c r="I35" s="16">
        <v>10</v>
      </c>
      <c r="J35" s="16">
        <v>13</v>
      </c>
      <c r="K35" s="16">
        <v>13</v>
      </c>
      <c r="L35" s="16">
        <v>16</v>
      </c>
      <c r="M35" s="50">
        <v>16</v>
      </c>
      <c r="N35" s="18">
        <f t="shared" si="1"/>
        <v>11.166666666666666</v>
      </c>
    </row>
    <row r="36" spans="1:14" ht="12" customHeight="1">
      <c r="A36" s="10" t="str">
        <f>'Pregnant Women Participating'!A36</f>
        <v>Eastern Cherokee, NC</v>
      </c>
      <c r="B36" s="18">
        <v>46</v>
      </c>
      <c r="C36" s="16">
        <v>46</v>
      </c>
      <c r="D36" s="16">
        <v>39</v>
      </c>
      <c r="E36" s="16">
        <v>41</v>
      </c>
      <c r="F36" s="16">
        <v>35</v>
      </c>
      <c r="G36" s="16">
        <v>38</v>
      </c>
      <c r="H36" s="16">
        <v>38</v>
      </c>
      <c r="I36" s="16">
        <v>42</v>
      </c>
      <c r="J36" s="16">
        <v>34</v>
      </c>
      <c r="K36" s="16">
        <v>37</v>
      </c>
      <c r="L36" s="16">
        <v>38</v>
      </c>
      <c r="M36" s="50">
        <v>34</v>
      </c>
      <c r="N36" s="18">
        <f t="shared" si="1"/>
        <v>39</v>
      </c>
    </row>
    <row r="37" spans="1:14" s="23" customFormat="1" ht="24.75" customHeight="1">
      <c r="A37" s="19" t="str">
        <f>'Pregnant Women Participating'!A37</f>
        <v>Southeast Region</v>
      </c>
      <c r="B37" s="21">
        <v>103335</v>
      </c>
      <c r="C37" s="20">
        <v>102952</v>
      </c>
      <c r="D37" s="20">
        <v>102153</v>
      </c>
      <c r="E37" s="20">
        <v>102081</v>
      </c>
      <c r="F37" s="20">
        <v>101111</v>
      </c>
      <c r="G37" s="20">
        <v>101640</v>
      </c>
      <c r="H37" s="20">
        <v>100832</v>
      </c>
      <c r="I37" s="20">
        <v>101108</v>
      </c>
      <c r="J37" s="20">
        <v>100560</v>
      </c>
      <c r="K37" s="20">
        <v>100802</v>
      </c>
      <c r="L37" s="20">
        <v>102865</v>
      </c>
      <c r="M37" s="49">
        <v>102706</v>
      </c>
      <c r="N37" s="21">
        <f t="shared" si="1"/>
        <v>101845.41666666667</v>
      </c>
    </row>
    <row r="38" spans="1:14" ht="12" customHeight="1">
      <c r="A38" s="10" t="str">
        <f>'Pregnant Women Participating'!A38</f>
        <v>Illinois</v>
      </c>
      <c r="B38" s="18">
        <v>15884</v>
      </c>
      <c r="C38" s="16">
        <v>15777</v>
      </c>
      <c r="D38" s="16">
        <v>15585</v>
      </c>
      <c r="E38" s="16">
        <v>15652</v>
      </c>
      <c r="F38" s="16">
        <v>15655</v>
      </c>
      <c r="G38" s="16">
        <v>15790</v>
      </c>
      <c r="H38" s="16">
        <v>15600</v>
      </c>
      <c r="I38" s="16">
        <v>15672</v>
      </c>
      <c r="J38" s="16">
        <v>15560</v>
      </c>
      <c r="K38" s="16">
        <v>15446</v>
      </c>
      <c r="L38" s="16">
        <v>15817</v>
      </c>
      <c r="M38" s="50">
        <v>16014</v>
      </c>
      <c r="N38" s="18">
        <f t="shared" si="1"/>
        <v>15704.333333333334</v>
      </c>
    </row>
    <row r="39" spans="1:14" ht="12" customHeight="1">
      <c r="A39" s="10" t="str">
        <f>'Pregnant Women Participating'!A39</f>
        <v>Indiana</v>
      </c>
      <c r="B39" s="18">
        <v>7336</v>
      </c>
      <c r="C39" s="16">
        <v>7234</v>
      </c>
      <c r="D39" s="16">
        <v>7263</v>
      </c>
      <c r="E39" s="16">
        <v>7329</v>
      </c>
      <c r="F39" s="16">
        <v>7426</v>
      </c>
      <c r="G39" s="16">
        <v>7453</v>
      </c>
      <c r="H39" s="16">
        <v>7353</v>
      </c>
      <c r="I39" s="16">
        <v>7342</v>
      </c>
      <c r="J39" s="16">
        <v>7440</v>
      </c>
      <c r="K39" s="16">
        <v>7702</v>
      </c>
      <c r="L39" s="16">
        <v>8329</v>
      </c>
      <c r="M39" s="50">
        <v>8932</v>
      </c>
      <c r="N39" s="18">
        <f t="shared" si="1"/>
        <v>7594.916666666667</v>
      </c>
    </row>
    <row r="40" spans="1:14" ht="12" customHeight="1">
      <c r="A40" s="10" t="str">
        <f>'Pregnant Women Participating'!A40</f>
        <v>Michigan</v>
      </c>
      <c r="B40" s="18">
        <v>10675</v>
      </c>
      <c r="C40" s="16">
        <v>10717</v>
      </c>
      <c r="D40" s="16">
        <v>10508</v>
      </c>
      <c r="E40" s="16">
        <v>10464</v>
      </c>
      <c r="F40" s="16">
        <v>10350</v>
      </c>
      <c r="G40" s="16">
        <v>10497</v>
      </c>
      <c r="H40" s="16">
        <v>10483</v>
      </c>
      <c r="I40" s="16">
        <v>10457</v>
      </c>
      <c r="J40" s="16">
        <v>10352</v>
      </c>
      <c r="K40" s="16">
        <v>10389</v>
      </c>
      <c r="L40" s="16">
        <v>10536</v>
      </c>
      <c r="M40" s="50">
        <v>10535</v>
      </c>
      <c r="N40" s="18">
        <f t="shared" si="1"/>
        <v>10496.916666666666</v>
      </c>
    </row>
    <row r="41" spans="1:14" ht="12" customHeight="1">
      <c r="A41" s="10" t="str">
        <f>'Pregnant Women Participating'!A41</f>
        <v>Minnesota</v>
      </c>
      <c r="B41" s="18">
        <v>9749</v>
      </c>
      <c r="C41" s="16">
        <v>9642</v>
      </c>
      <c r="D41" s="16">
        <v>9572</v>
      </c>
      <c r="E41" s="16">
        <v>9499</v>
      </c>
      <c r="F41" s="16">
        <v>9507</v>
      </c>
      <c r="G41" s="16">
        <v>9485</v>
      </c>
      <c r="H41" s="16">
        <v>9411</v>
      </c>
      <c r="I41" s="16">
        <v>9437</v>
      </c>
      <c r="J41" s="16">
        <v>9529</v>
      </c>
      <c r="K41" s="16">
        <v>9494</v>
      </c>
      <c r="L41" s="16">
        <v>9641</v>
      </c>
      <c r="M41" s="50">
        <v>9626</v>
      </c>
      <c r="N41" s="18">
        <f t="shared" si="1"/>
        <v>9549.333333333334</v>
      </c>
    </row>
    <row r="42" spans="1:14" ht="12" customHeight="1">
      <c r="A42" s="10" t="str">
        <f>'Pregnant Women Participating'!A42</f>
        <v>Ohio</v>
      </c>
      <c r="B42" s="18">
        <v>14212</v>
      </c>
      <c r="C42" s="16">
        <v>13596</v>
      </c>
      <c r="D42" s="16">
        <v>15271</v>
      </c>
      <c r="E42" s="16">
        <v>15133</v>
      </c>
      <c r="F42" s="16">
        <v>14950</v>
      </c>
      <c r="G42" s="16">
        <v>14947</v>
      </c>
      <c r="H42" s="16">
        <v>14903</v>
      </c>
      <c r="I42" s="16">
        <v>14972</v>
      </c>
      <c r="J42" s="16">
        <v>15037</v>
      </c>
      <c r="K42" s="16">
        <v>14926</v>
      </c>
      <c r="L42" s="16">
        <v>15153</v>
      </c>
      <c r="M42" s="50">
        <v>15369</v>
      </c>
      <c r="N42" s="18">
        <f t="shared" si="1"/>
        <v>14872.416666666666</v>
      </c>
    </row>
    <row r="43" spans="1:14" ht="12" customHeight="1">
      <c r="A43" s="10" t="str">
        <f>'Pregnant Women Participating'!A43</f>
        <v>Wisconsin</v>
      </c>
      <c r="B43" s="18">
        <v>5718</v>
      </c>
      <c r="C43" s="16">
        <v>5652</v>
      </c>
      <c r="D43" s="16">
        <v>5478</v>
      </c>
      <c r="E43" s="16">
        <v>5553</v>
      </c>
      <c r="F43" s="16">
        <v>5533</v>
      </c>
      <c r="G43" s="16">
        <v>5597</v>
      </c>
      <c r="H43" s="16">
        <v>5608</v>
      </c>
      <c r="I43" s="16">
        <v>5523</v>
      </c>
      <c r="J43" s="16">
        <v>5479</v>
      </c>
      <c r="K43" s="16">
        <v>5432</v>
      </c>
      <c r="L43" s="16">
        <v>5550</v>
      </c>
      <c r="M43" s="50">
        <v>5605</v>
      </c>
      <c r="N43" s="18">
        <f t="shared" si="1"/>
        <v>5560.666666666667</v>
      </c>
    </row>
    <row r="44" spans="1:14" s="23" customFormat="1" ht="24.75" customHeight="1">
      <c r="A44" s="19" t="str">
        <f>'Pregnant Women Participating'!A44</f>
        <v>Midwest Region</v>
      </c>
      <c r="B44" s="21">
        <v>63574</v>
      </c>
      <c r="C44" s="20">
        <v>62618</v>
      </c>
      <c r="D44" s="20">
        <v>63677</v>
      </c>
      <c r="E44" s="20">
        <v>63630</v>
      </c>
      <c r="F44" s="20">
        <v>63421</v>
      </c>
      <c r="G44" s="20">
        <v>63769</v>
      </c>
      <c r="H44" s="20">
        <v>63358</v>
      </c>
      <c r="I44" s="20">
        <v>63403</v>
      </c>
      <c r="J44" s="20">
        <v>63397</v>
      </c>
      <c r="K44" s="20">
        <v>63389</v>
      </c>
      <c r="L44" s="20">
        <v>65026</v>
      </c>
      <c r="M44" s="49">
        <v>66081</v>
      </c>
      <c r="N44" s="21">
        <f t="shared" si="1"/>
        <v>63778.583333333336</v>
      </c>
    </row>
    <row r="45" spans="1:14" ht="12" customHeight="1">
      <c r="A45" s="10" t="str">
        <f>'Pregnant Women Participating'!A45</f>
        <v>Arkansas</v>
      </c>
      <c r="B45" s="18">
        <v>2997</v>
      </c>
      <c r="C45" s="16">
        <v>2943</v>
      </c>
      <c r="D45" s="16">
        <v>2944</v>
      </c>
      <c r="E45" s="16">
        <v>2981</v>
      </c>
      <c r="F45" s="16">
        <v>3014</v>
      </c>
      <c r="G45" s="16">
        <v>3100</v>
      </c>
      <c r="H45" s="16">
        <v>3150</v>
      </c>
      <c r="I45" s="16">
        <v>3107</v>
      </c>
      <c r="J45" s="16">
        <v>3092</v>
      </c>
      <c r="K45" s="16">
        <v>3079</v>
      </c>
      <c r="L45" s="16">
        <v>3131</v>
      </c>
      <c r="M45" s="50">
        <v>3161</v>
      </c>
      <c r="N45" s="18">
        <f t="shared" si="1"/>
        <v>3058.25</v>
      </c>
    </row>
    <row r="46" spans="1:14" ht="12" customHeight="1">
      <c r="A46" s="10" t="str">
        <f>'Pregnant Women Participating'!A46</f>
        <v>Louisiana</v>
      </c>
      <c r="B46" s="18">
        <v>3915</v>
      </c>
      <c r="C46" s="16">
        <v>3938</v>
      </c>
      <c r="D46" s="16">
        <v>3942</v>
      </c>
      <c r="E46" s="16">
        <v>3866</v>
      </c>
      <c r="F46" s="16">
        <v>3868</v>
      </c>
      <c r="G46" s="16">
        <v>3838</v>
      </c>
      <c r="H46" s="16">
        <v>3798</v>
      </c>
      <c r="I46" s="16">
        <v>3733</v>
      </c>
      <c r="J46" s="16">
        <v>3833</v>
      </c>
      <c r="K46" s="16">
        <v>3750</v>
      </c>
      <c r="L46" s="16">
        <v>3989</v>
      </c>
      <c r="M46" s="50">
        <v>4085</v>
      </c>
      <c r="N46" s="18">
        <f t="shared" si="1"/>
        <v>3879.5833333333335</v>
      </c>
    </row>
    <row r="47" spans="1:14" ht="12" customHeight="1">
      <c r="A47" s="10" t="str">
        <f>'Pregnant Women Participating'!A47</f>
        <v>New Mexico</v>
      </c>
      <c r="B47" s="18">
        <v>4667</v>
      </c>
      <c r="C47" s="16">
        <v>4651</v>
      </c>
      <c r="D47" s="16">
        <v>4637</v>
      </c>
      <c r="E47" s="16">
        <v>4749</v>
      </c>
      <c r="F47" s="16">
        <v>4662</v>
      </c>
      <c r="G47" s="16">
        <v>4587</v>
      </c>
      <c r="H47" s="16">
        <v>4517</v>
      </c>
      <c r="I47" s="16">
        <v>4505</v>
      </c>
      <c r="J47" s="16">
        <v>4650</v>
      </c>
      <c r="K47" s="16">
        <v>4565</v>
      </c>
      <c r="L47" s="16">
        <v>4690</v>
      </c>
      <c r="M47" s="50">
        <v>4700</v>
      </c>
      <c r="N47" s="18">
        <f t="shared" si="1"/>
        <v>4631.666666666667</v>
      </c>
    </row>
    <row r="48" spans="1:14" ht="12" customHeight="1">
      <c r="A48" s="10" t="str">
        <f>'Pregnant Women Participating'!A48</f>
        <v>Oklahoma</v>
      </c>
      <c r="B48" s="18">
        <v>4802</v>
      </c>
      <c r="C48" s="16">
        <v>4700</v>
      </c>
      <c r="D48" s="16">
        <v>4688</v>
      </c>
      <c r="E48" s="16">
        <v>4679</v>
      </c>
      <c r="F48" s="16">
        <v>4744</v>
      </c>
      <c r="G48" s="16">
        <v>4886</v>
      </c>
      <c r="H48" s="16">
        <v>4780</v>
      </c>
      <c r="I48" s="16">
        <v>4818</v>
      </c>
      <c r="J48" s="16">
        <v>4986</v>
      </c>
      <c r="K48" s="16">
        <v>4979</v>
      </c>
      <c r="L48" s="16">
        <v>5087</v>
      </c>
      <c r="M48" s="50">
        <v>5073</v>
      </c>
      <c r="N48" s="18">
        <f t="shared" si="1"/>
        <v>4851.833333333333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108483</v>
      </c>
      <c r="C50" s="16">
        <v>108860</v>
      </c>
      <c r="D50" s="16">
        <v>108673</v>
      </c>
      <c r="E50" s="16">
        <v>108305</v>
      </c>
      <c r="F50" s="16">
        <v>108525</v>
      </c>
      <c r="G50" s="16">
        <v>108970</v>
      </c>
      <c r="H50" s="16">
        <v>108830</v>
      </c>
      <c r="I50" s="16">
        <v>108379</v>
      </c>
      <c r="J50" s="16">
        <v>108454</v>
      </c>
      <c r="K50" s="16">
        <v>107848</v>
      </c>
      <c r="L50" s="16">
        <v>107904</v>
      </c>
      <c r="M50" s="50">
        <v>107883</v>
      </c>
      <c r="N50" s="18">
        <f t="shared" si="1"/>
        <v>108426.16666666667</v>
      </c>
    </row>
    <row r="51" spans="1:14" ht="12" customHeight="1">
      <c r="A51" s="10" t="str">
        <f>'Pregnant Women Participating'!A51</f>
        <v>Acoma, Canoncito &amp; Laguna, NM</v>
      </c>
      <c r="B51" s="18">
        <v>42</v>
      </c>
      <c r="C51" s="16">
        <v>38</v>
      </c>
      <c r="D51" s="16">
        <v>32</v>
      </c>
      <c r="E51" s="16">
        <v>38</v>
      </c>
      <c r="F51" s="16">
        <v>35</v>
      </c>
      <c r="G51" s="16">
        <v>39</v>
      </c>
      <c r="H51" s="16">
        <v>36</v>
      </c>
      <c r="I51" s="16">
        <v>43</v>
      </c>
      <c r="J51" s="16">
        <v>34</v>
      </c>
      <c r="K51" s="16">
        <v>42</v>
      </c>
      <c r="L51" s="16">
        <v>35</v>
      </c>
      <c r="M51" s="50">
        <v>39</v>
      </c>
      <c r="N51" s="18">
        <f t="shared" si="1"/>
        <v>37.75</v>
      </c>
    </row>
    <row r="52" spans="1:14" ht="12" customHeight="1">
      <c r="A52" s="10" t="str">
        <f>'Pregnant Women Participating'!A52</f>
        <v>Eight Northern Pueblos, NM</v>
      </c>
      <c r="B52" s="18">
        <v>11</v>
      </c>
      <c r="C52" s="16">
        <v>14</v>
      </c>
      <c r="D52" s="16">
        <v>14</v>
      </c>
      <c r="E52" s="16">
        <v>12</v>
      </c>
      <c r="F52" s="16">
        <v>13</v>
      </c>
      <c r="G52" s="16">
        <v>15</v>
      </c>
      <c r="H52" s="16">
        <v>17</v>
      </c>
      <c r="I52" s="16">
        <v>15</v>
      </c>
      <c r="J52" s="16">
        <v>14</v>
      </c>
      <c r="K52" s="16">
        <v>13</v>
      </c>
      <c r="L52" s="16">
        <v>10</v>
      </c>
      <c r="M52" s="50">
        <v>11</v>
      </c>
      <c r="N52" s="18">
        <f t="shared" si="1"/>
        <v>13.25</v>
      </c>
    </row>
    <row r="53" spans="1:14" ht="12" customHeight="1">
      <c r="A53" s="10" t="str">
        <f>'Pregnant Women Participating'!A53</f>
        <v>Five Sandoval Pueblos, NM</v>
      </c>
      <c r="B53" s="18">
        <v>10</v>
      </c>
      <c r="C53" s="16">
        <v>12</v>
      </c>
      <c r="D53" s="16">
        <v>15</v>
      </c>
      <c r="E53" s="16">
        <v>22</v>
      </c>
      <c r="F53" s="16">
        <v>24</v>
      </c>
      <c r="G53" s="16">
        <v>24</v>
      </c>
      <c r="H53" s="16">
        <v>18</v>
      </c>
      <c r="I53" s="16">
        <v>23</v>
      </c>
      <c r="J53" s="16">
        <v>22</v>
      </c>
      <c r="K53" s="16">
        <v>20</v>
      </c>
      <c r="L53" s="16">
        <v>20</v>
      </c>
      <c r="M53" s="50">
        <v>17</v>
      </c>
      <c r="N53" s="18">
        <f t="shared" si="1"/>
        <v>18.916666666666668</v>
      </c>
    </row>
    <row r="54" spans="1:14" ht="12" customHeight="1">
      <c r="A54" s="10" t="str">
        <f>'Pregnant Women Participating'!A54</f>
        <v>Isleta Pueblo, NM</v>
      </c>
      <c r="B54" s="18">
        <v>109</v>
      </c>
      <c r="C54" s="16">
        <v>102</v>
      </c>
      <c r="D54" s="16">
        <v>87</v>
      </c>
      <c r="E54" s="16">
        <v>96</v>
      </c>
      <c r="F54" s="16">
        <v>97</v>
      </c>
      <c r="G54" s="16">
        <v>100</v>
      </c>
      <c r="H54" s="16">
        <v>97</v>
      </c>
      <c r="I54" s="16">
        <v>104</v>
      </c>
      <c r="J54" s="16">
        <v>118</v>
      </c>
      <c r="K54" s="16">
        <v>119</v>
      </c>
      <c r="L54" s="16">
        <v>128</v>
      </c>
      <c r="M54" s="50">
        <v>130</v>
      </c>
      <c r="N54" s="18">
        <f t="shared" si="1"/>
        <v>107.25</v>
      </c>
    </row>
    <row r="55" spans="1:14" ht="12" customHeight="1">
      <c r="A55" s="10" t="str">
        <f>'Pregnant Women Participating'!A55</f>
        <v>San Felipe Pueblo, NM</v>
      </c>
      <c r="B55" s="18">
        <v>28</v>
      </c>
      <c r="C55" s="16">
        <v>31</v>
      </c>
      <c r="D55" s="16">
        <v>27</v>
      </c>
      <c r="E55" s="16">
        <v>23</v>
      </c>
      <c r="F55" s="16">
        <v>31</v>
      </c>
      <c r="G55" s="16">
        <v>32</v>
      </c>
      <c r="H55" s="16">
        <v>34</v>
      </c>
      <c r="I55" s="16">
        <v>32</v>
      </c>
      <c r="J55" s="16">
        <v>30</v>
      </c>
      <c r="K55" s="16">
        <v>29</v>
      </c>
      <c r="L55" s="16">
        <v>28</v>
      </c>
      <c r="M55" s="50">
        <v>25</v>
      </c>
      <c r="N55" s="18">
        <f t="shared" si="1"/>
        <v>29.166666666666668</v>
      </c>
    </row>
    <row r="56" spans="1:14" ht="12" customHeight="1">
      <c r="A56" s="10" t="str">
        <f>'Pregnant Women Participating'!A56</f>
        <v>Santo Domingo Tribe, NM</v>
      </c>
      <c r="B56" s="18">
        <v>15</v>
      </c>
      <c r="C56" s="16">
        <v>16</v>
      </c>
      <c r="D56" s="16">
        <v>18</v>
      </c>
      <c r="E56" s="16">
        <v>18</v>
      </c>
      <c r="F56" s="16">
        <v>15</v>
      </c>
      <c r="G56" s="16">
        <v>18</v>
      </c>
      <c r="H56" s="16">
        <v>18</v>
      </c>
      <c r="I56" s="16">
        <v>13</v>
      </c>
      <c r="J56" s="16">
        <v>12</v>
      </c>
      <c r="K56" s="16">
        <v>12</v>
      </c>
      <c r="L56" s="16">
        <v>15</v>
      </c>
      <c r="M56" s="50">
        <v>18</v>
      </c>
      <c r="N56" s="18">
        <f t="shared" si="1"/>
        <v>15.666666666666666</v>
      </c>
    </row>
    <row r="57" spans="1:14" ht="12" customHeight="1">
      <c r="A57" s="10" t="str">
        <f>'Pregnant Women Participating'!A57</f>
        <v>Zuni Pueblo, NM</v>
      </c>
      <c r="B57" s="18">
        <v>71</v>
      </c>
      <c r="C57" s="16">
        <v>64</v>
      </c>
      <c r="D57" s="16">
        <v>76</v>
      </c>
      <c r="E57" s="16">
        <v>70</v>
      </c>
      <c r="F57" s="16">
        <v>75</v>
      </c>
      <c r="G57" s="16">
        <v>67</v>
      </c>
      <c r="H57" s="16">
        <v>71</v>
      </c>
      <c r="I57" s="16">
        <v>70</v>
      </c>
      <c r="J57" s="16">
        <v>68</v>
      </c>
      <c r="K57" s="16">
        <v>67</v>
      </c>
      <c r="L57" s="16">
        <v>70</v>
      </c>
      <c r="M57" s="50">
        <v>62</v>
      </c>
      <c r="N57" s="18">
        <f t="shared" si="1"/>
        <v>69.25</v>
      </c>
    </row>
    <row r="58" spans="1:14" ht="12" customHeight="1">
      <c r="A58" s="10" t="str">
        <f>'Pregnant Women Participating'!A58</f>
        <v>Cherokee Nation, OK</v>
      </c>
      <c r="B58" s="18">
        <v>252</v>
      </c>
      <c r="C58" s="16">
        <v>242</v>
      </c>
      <c r="D58" s="16">
        <v>244</v>
      </c>
      <c r="E58" s="16">
        <v>258</v>
      </c>
      <c r="F58" s="16">
        <v>245</v>
      </c>
      <c r="G58" s="16">
        <v>243</v>
      </c>
      <c r="H58" s="16">
        <v>226</v>
      </c>
      <c r="I58" s="16">
        <v>218</v>
      </c>
      <c r="J58" s="16">
        <v>234</v>
      </c>
      <c r="K58" s="16">
        <v>245</v>
      </c>
      <c r="L58" s="16">
        <v>255</v>
      </c>
      <c r="M58" s="50">
        <v>256</v>
      </c>
      <c r="N58" s="18">
        <f t="shared" si="1"/>
        <v>243.16666666666666</v>
      </c>
    </row>
    <row r="59" spans="1:14" ht="12" customHeight="1">
      <c r="A59" s="10" t="str">
        <f>'Pregnant Women Participating'!A59</f>
        <v>Chickasaw Nation, OK</v>
      </c>
      <c r="B59" s="18">
        <v>204</v>
      </c>
      <c r="C59" s="16">
        <v>205</v>
      </c>
      <c r="D59" s="16">
        <v>207</v>
      </c>
      <c r="E59" s="16">
        <v>213</v>
      </c>
      <c r="F59" s="16">
        <v>220</v>
      </c>
      <c r="G59" s="16">
        <v>229</v>
      </c>
      <c r="H59" s="16">
        <v>248</v>
      </c>
      <c r="I59" s="16">
        <v>250</v>
      </c>
      <c r="J59" s="16">
        <v>262</v>
      </c>
      <c r="K59" s="16">
        <v>255</v>
      </c>
      <c r="L59" s="16">
        <v>267</v>
      </c>
      <c r="M59" s="50">
        <v>267</v>
      </c>
      <c r="N59" s="18">
        <f t="shared" si="1"/>
        <v>235.58333333333334</v>
      </c>
    </row>
    <row r="60" spans="1:14" ht="12" customHeight="1">
      <c r="A60" s="10" t="str">
        <f>'Pregnant Women Participating'!A60</f>
        <v>Choctaw Nation, OK</v>
      </c>
      <c r="B60" s="18">
        <v>148</v>
      </c>
      <c r="C60" s="16">
        <v>158</v>
      </c>
      <c r="D60" s="16">
        <v>149</v>
      </c>
      <c r="E60" s="16">
        <v>160</v>
      </c>
      <c r="F60" s="16">
        <v>168</v>
      </c>
      <c r="G60" s="16">
        <v>166</v>
      </c>
      <c r="H60" s="16">
        <v>162</v>
      </c>
      <c r="I60" s="16">
        <v>177</v>
      </c>
      <c r="J60" s="16">
        <v>172</v>
      </c>
      <c r="K60" s="16">
        <v>188</v>
      </c>
      <c r="L60" s="16">
        <v>190</v>
      </c>
      <c r="M60" s="50">
        <v>176</v>
      </c>
      <c r="N60" s="18">
        <f t="shared" si="1"/>
        <v>167.83333333333334</v>
      </c>
    </row>
    <row r="61" spans="1:14" ht="12" customHeight="1">
      <c r="A61" s="10" t="str">
        <f>'Pregnant Women Participating'!A61</f>
        <v>Citizen Potawatomi Nation, OK</v>
      </c>
      <c r="B61" s="18">
        <v>69</v>
      </c>
      <c r="C61" s="16">
        <v>69</v>
      </c>
      <c r="D61" s="16">
        <v>69</v>
      </c>
      <c r="E61" s="16">
        <v>80</v>
      </c>
      <c r="F61" s="16">
        <v>68</v>
      </c>
      <c r="G61" s="16">
        <v>64</v>
      </c>
      <c r="H61" s="16">
        <v>66</v>
      </c>
      <c r="I61" s="16">
        <v>57</v>
      </c>
      <c r="J61" s="16">
        <v>62</v>
      </c>
      <c r="K61" s="16">
        <v>67</v>
      </c>
      <c r="L61" s="16">
        <v>67</v>
      </c>
      <c r="M61" s="50">
        <v>76</v>
      </c>
      <c r="N61" s="18">
        <f t="shared" si="1"/>
        <v>67.83333333333333</v>
      </c>
    </row>
    <row r="62" spans="1:14" ht="12" customHeight="1">
      <c r="A62" s="10" t="str">
        <f>'Pregnant Women Participating'!A62</f>
        <v>Inter-Tribal Council, OK</v>
      </c>
      <c r="B62" s="18">
        <v>33</v>
      </c>
      <c r="C62" s="16">
        <v>40</v>
      </c>
      <c r="D62" s="16">
        <v>44</v>
      </c>
      <c r="E62" s="16">
        <v>47</v>
      </c>
      <c r="F62" s="16">
        <v>48</v>
      </c>
      <c r="G62" s="16">
        <v>48</v>
      </c>
      <c r="H62" s="16">
        <v>45</v>
      </c>
      <c r="I62" s="16">
        <v>42</v>
      </c>
      <c r="J62" s="16">
        <v>41</v>
      </c>
      <c r="K62" s="16">
        <v>44</v>
      </c>
      <c r="L62" s="16">
        <v>45</v>
      </c>
      <c r="M62" s="50">
        <v>48</v>
      </c>
      <c r="N62" s="18">
        <f t="shared" si="1"/>
        <v>43.75</v>
      </c>
    </row>
    <row r="63" spans="1:14" ht="12" customHeight="1">
      <c r="A63" s="10" t="str">
        <f>'Pregnant Women Participating'!A63</f>
        <v>Muscogee Creek Nation, OK</v>
      </c>
      <c r="B63" s="18">
        <v>113</v>
      </c>
      <c r="C63" s="16">
        <v>110</v>
      </c>
      <c r="D63" s="16">
        <v>125</v>
      </c>
      <c r="E63" s="16">
        <v>124</v>
      </c>
      <c r="F63" s="16">
        <v>125</v>
      </c>
      <c r="G63" s="16">
        <v>125</v>
      </c>
      <c r="H63" s="16">
        <v>118</v>
      </c>
      <c r="I63" s="16">
        <v>110</v>
      </c>
      <c r="J63" s="16">
        <v>101</v>
      </c>
      <c r="K63" s="16">
        <v>101</v>
      </c>
      <c r="L63" s="16">
        <v>98</v>
      </c>
      <c r="M63" s="50">
        <v>114</v>
      </c>
      <c r="N63" s="18">
        <f t="shared" si="1"/>
        <v>113.66666666666667</v>
      </c>
    </row>
    <row r="64" spans="1:14" ht="12" customHeight="1">
      <c r="A64" s="10" t="str">
        <f>'Pregnant Women Participating'!A64</f>
        <v>Osage Tribal Council, OK</v>
      </c>
      <c r="B64" s="18">
        <v>143</v>
      </c>
      <c r="C64" s="16">
        <v>134</v>
      </c>
      <c r="D64" s="16">
        <v>153</v>
      </c>
      <c r="E64" s="16">
        <v>155</v>
      </c>
      <c r="F64" s="16">
        <v>158</v>
      </c>
      <c r="G64" s="16">
        <v>167</v>
      </c>
      <c r="H64" s="16">
        <v>157</v>
      </c>
      <c r="I64" s="16">
        <v>169</v>
      </c>
      <c r="J64" s="16">
        <v>158</v>
      </c>
      <c r="K64" s="16">
        <v>137</v>
      </c>
      <c r="L64" s="16">
        <v>144</v>
      </c>
      <c r="M64" s="50">
        <v>145</v>
      </c>
      <c r="N64" s="18">
        <f t="shared" si="1"/>
        <v>151.66666666666666</v>
      </c>
    </row>
    <row r="65" spans="1:14" ht="12" customHeight="1">
      <c r="A65" s="10" t="str">
        <f>'Pregnant Women Participating'!A65</f>
        <v>Otoe-Missouria Tribe, OK</v>
      </c>
      <c r="B65" s="18">
        <v>33</v>
      </c>
      <c r="C65" s="16">
        <v>20</v>
      </c>
      <c r="D65" s="16">
        <v>21</v>
      </c>
      <c r="E65" s="16">
        <v>27</v>
      </c>
      <c r="F65" s="16">
        <v>25</v>
      </c>
      <c r="G65" s="16">
        <v>24</v>
      </c>
      <c r="H65" s="16">
        <v>24</v>
      </c>
      <c r="I65" s="16">
        <v>23</v>
      </c>
      <c r="J65" s="16">
        <v>25</v>
      </c>
      <c r="K65" s="16">
        <v>29</v>
      </c>
      <c r="L65" s="16">
        <v>33</v>
      </c>
      <c r="M65" s="50">
        <v>31</v>
      </c>
      <c r="N65" s="18">
        <f t="shared" si="1"/>
        <v>26.25</v>
      </c>
    </row>
    <row r="66" spans="1:14" ht="12" customHeight="1">
      <c r="A66" s="10" t="str">
        <f>'Pregnant Women Participating'!A66</f>
        <v>Wichita, Caddo &amp; Delaware (WCD), OK</v>
      </c>
      <c r="B66" s="18">
        <v>164</v>
      </c>
      <c r="C66" s="16">
        <v>163</v>
      </c>
      <c r="D66" s="16">
        <v>171</v>
      </c>
      <c r="E66" s="16">
        <v>181</v>
      </c>
      <c r="F66" s="16">
        <v>184</v>
      </c>
      <c r="G66" s="16">
        <v>180</v>
      </c>
      <c r="H66" s="16">
        <v>172</v>
      </c>
      <c r="I66" s="16">
        <v>170</v>
      </c>
      <c r="J66" s="16">
        <v>188</v>
      </c>
      <c r="K66" s="16">
        <v>195</v>
      </c>
      <c r="L66" s="16">
        <v>207</v>
      </c>
      <c r="M66" s="50">
        <v>196</v>
      </c>
      <c r="N66" s="18">
        <f t="shared" si="1"/>
        <v>180.91666666666666</v>
      </c>
    </row>
    <row r="67" spans="1:14" s="23" customFormat="1" ht="24.75" customHeight="1">
      <c r="A67" s="19" t="str">
        <f>'Pregnant Women Participating'!A67</f>
        <v>Southwest Region</v>
      </c>
      <c r="B67" s="21">
        <v>126309</v>
      </c>
      <c r="C67" s="20">
        <v>126510</v>
      </c>
      <c r="D67" s="20">
        <v>126336</v>
      </c>
      <c r="E67" s="20">
        <v>126104</v>
      </c>
      <c r="F67" s="20">
        <v>126344</v>
      </c>
      <c r="G67" s="20">
        <v>126922</v>
      </c>
      <c r="H67" s="20">
        <v>126584</v>
      </c>
      <c r="I67" s="20">
        <v>126058</v>
      </c>
      <c r="J67" s="20">
        <v>126556</v>
      </c>
      <c r="K67" s="20">
        <v>125784</v>
      </c>
      <c r="L67" s="20">
        <v>126413</v>
      </c>
      <c r="M67" s="49">
        <v>126513</v>
      </c>
      <c r="N67" s="21">
        <f t="shared" si="1"/>
        <v>126369.41666666667</v>
      </c>
    </row>
    <row r="68" spans="1:14" ht="12" customHeight="1">
      <c r="A68" s="10" t="str">
        <f>'Pregnant Women Participating'!A68</f>
        <v>Colorado</v>
      </c>
      <c r="B68" s="18">
        <v>7040</v>
      </c>
      <c r="C68" s="16">
        <v>6932</v>
      </c>
      <c r="D68" s="16">
        <v>6828</v>
      </c>
      <c r="E68" s="16">
        <v>6821</v>
      </c>
      <c r="F68" s="16">
        <v>6849</v>
      </c>
      <c r="G68" s="16">
        <v>6946</v>
      </c>
      <c r="H68" s="16">
        <v>6829</v>
      </c>
      <c r="I68" s="16">
        <v>6786</v>
      </c>
      <c r="J68" s="16">
        <v>6780</v>
      </c>
      <c r="K68" s="16">
        <v>6831</v>
      </c>
      <c r="L68" s="16">
        <v>7085</v>
      </c>
      <c r="M68" s="50">
        <v>7059</v>
      </c>
      <c r="N68" s="18">
        <f t="shared" si="1"/>
        <v>6898.833333333333</v>
      </c>
    </row>
    <row r="69" spans="1:14" ht="12" customHeight="1">
      <c r="A69" s="10" t="str">
        <f>'Pregnant Women Participating'!A69</f>
        <v>Iowa</v>
      </c>
      <c r="B69" s="18">
        <v>3821</v>
      </c>
      <c r="C69" s="16">
        <v>3742</v>
      </c>
      <c r="D69" s="16">
        <v>3737</v>
      </c>
      <c r="E69" s="16">
        <v>3770</v>
      </c>
      <c r="F69" s="16">
        <v>3739</v>
      </c>
      <c r="G69" s="16">
        <v>3705</v>
      </c>
      <c r="H69" s="16">
        <v>3604</v>
      </c>
      <c r="I69" s="16">
        <v>3632</v>
      </c>
      <c r="J69" s="16">
        <v>3632</v>
      </c>
      <c r="K69" s="16">
        <v>3576</v>
      </c>
      <c r="L69" s="16">
        <v>3667</v>
      </c>
      <c r="M69" s="50">
        <v>3812</v>
      </c>
      <c r="N69" s="18">
        <f t="shared" si="1"/>
        <v>3703.0833333333335</v>
      </c>
    </row>
    <row r="70" spans="1:14" ht="12" customHeight="1">
      <c r="A70" s="10" t="str">
        <f>'Pregnant Women Participating'!A70</f>
        <v>Kansas</v>
      </c>
      <c r="B70" s="18">
        <v>3780</v>
      </c>
      <c r="C70" s="16">
        <v>3766</v>
      </c>
      <c r="D70" s="16">
        <v>3743</v>
      </c>
      <c r="E70" s="16">
        <v>3763</v>
      </c>
      <c r="F70" s="16">
        <v>3824</v>
      </c>
      <c r="G70" s="16">
        <v>3789</v>
      </c>
      <c r="H70" s="16">
        <v>3787</v>
      </c>
      <c r="I70" s="16">
        <v>3745</v>
      </c>
      <c r="J70" s="16">
        <v>3817</v>
      </c>
      <c r="K70" s="16">
        <v>3734</v>
      </c>
      <c r="L70" s="16">
        <v>3850</v>
      </c>
      <c r="M70" s="50">
        <v>3801</v>
      </c>
      <c r="N70" s="18">
        <f t="shared" si="1"/>
        <v>3783.25</v>
      </c>
    </row>
    <row r="71" spans="1:14" ht="12" customHeight="1">
      <c r="A71" s="10" t="str">
        <f>'Pregnant Women Participating'!A71</f>
        <v>Missouri</v>
      </c>
      <c r="B71" s="18">
        <v>7859</v>
      </c>
      <c r="C71" s="16">
        <v>7760</v>
      </c>
      <c r="D71" s="16">
        <v>7780</v>
      </c>
      <c r="E71" s="16">
        <v>7752</v>
      </c>
      <c r="F71" s="16">
        <v>7719</v>
      </c>
      <c r="G71" s="16">
        <v>7707</v>
      </c>
      <c r="H71" s="16">
        <v>7581</v>
      </c>
      <c r="I71" s="16">
        <v>7507</v>
      </c>
      <c r="J71" s="16">
        <v>7560</v>
      </c>
      <c r="K71" s="16">
        <v>7482</v>
      </c>
      <c r="L71" s="16">
        <v>7691</v>
      </c>
      <c r="M71" s="50">
        <v>7830</v>
      </c>
      <c r="N71" s="18">
        <f t="shared" si="1"/>
        <v>7685.666666666667</v>
      </c>
    </row>
    <row r="72" spans="1:14" ht="12" customHeight="1">
      <c r="A72" s="10" t="str">
        <f>'Pregnant Women Participating'!A72</f>
        <v>Montana</v>
      </c>
      <c r="B72" s="18">
        <v>1382</v>
      </c>
      <c r="C72" s="16">
        <v>1399</v>
      </c>
      <c r="D72" s="16">
        <v>1433</v>
      </c>
      <c r="E72" s="16">
        <v>1450</v>
      </c>
      <c r="F72" s="16">
        <v>1473</v>
      </c>
      <c r="G72" s="16">
        <v>1492</v>
      </c>
      <c r="H72" s="16">
        <v>1431</v>
      </c>
      <c r="I72" s="16">
        <v>1442</v>
      </c>
      <c r="J72" s="16">
        <v>1431</v>
      </c>
      <c r="K72" s="16">
        <v>1416</v>
      </c>
      <c r="L72" s="16">
        <v>1480</v>
      </c>
      <c r="M72" s="50">
        <v>1525</v>
      </c>
      <c r="N72" s="18">
        <f t="shared" si="1"/>
        <v>1446.1666666666667</v>
      </c>
    </row>
    <row r="73" spans="1:14" ht="12" customHeight="1">
      <c r="A73" s="10" t="str">
        <f>'Pregnant Women Participating'!A73</f>
        <v>Nebraska</v>
      </c>
      <c r="B73" s="18">
        <v>2418</v>
      </c>
      <c r="C73" s="16">
        <v>2473</v>
      </c>
      <c r="D73" s="16">
        <v>2534</v>
      </c>
      <c r="E73" s="16">
        <v>2583</v>
      </c>
      <c r="F73" s="16">
        <v>2557</v>
      </c>
      <c r="G73" s="16">
        <v>2589</v>
      </c>
      <c r="H73" s="16">
        <v>2581</v>
      </c>
      <c r="I73" s="16">
        <v>2597</v>
      </c>
      <c r="J73" s="16">
        <v>2667</v>
      </c>
      <c r="K73" s="16">
        <v>2693</v>
      </c>
      <c r="L73" s="16">
        <v>2793</v>
      </c>
      <c r="M73" s="50">
        <v>2827</v>
      </c>
      <c r="N73" s="18">
        <f t="shared" si="1"/>
        <v>2609.3333333333335</v>
      </c>
    </row>
    <row r="74" spans="1:14" ht="12" customHeight="1">
      <c r="A74" s="10" t="str">
        <f>'Pregnant Women Participating'!A74</f>
        <v>North Dakota</v>
      </c>
      <c r="B74" s="18">
        <v>732</v>
      </c>
      <c r="C74" s="16">
        <v>701</v>
      </c>
      <c r="D74" s="16">
        <v>705</v>
      </c>
      <c r="E74" s="16">
        <v>714</v>
      </c>
      <c r="F74" s="16">
        <v>729</v>
      </c>
      <c r="G74" s="16">
        <v>754</v>
      </c>
      <c r="H74" s="16">
        <v>759</v>
      </c>
      <c r="I74" s="16">
        <v>783</v>
      </c>
      <c r="J74" s="16">
        <v>788</v>
      </c>
      <c r="K74" s="16">
        <v>803</v>
      </c>
      <c r="L74" s="16">
        <v>818</v>
      </c>
      <c r="M74" s="50">
        <v>826</v>
      </c>
      <c r="N74" s="18">
        <f t="shared" si="1"/>
        <v>759.3333333333334</v>
      </c>
    </row>
    <row r="75" spans="1:14" ht="12" customHeight="1">
      <c r="A75" s="10" t="str">
        <f>'Pregnant Women Participating'!A75</f>
        <v>South Dakota</v>
      </c>
      <c r="B75" s="18">
        <v>1153</v>
      </c>
      <c r="C75" s="16">
        <v>1168</v>
      </c>
      <c r="D75" s="16">
        <v>1191</v>
      </c>
      <c r="E75" s="16">
        <v>1240</v>
      </c>
      <c r="F75" s="16">
        <v>1243</v>
      </c>
      <c r="G75" s="16">
        <v>1236</v>
      </c>
      <c r="H75" s="16">
        <v>1224</v>
      </c>
      <c r="I75" s="16">
        <v>1202</v>
      </c>
      <c r="J75" s="16">
        <v>1202</v>
      </c>
      <c r="K75" s="16">
        <v>1170</v>
      </c>
      <c r="L75" s="16">
        <v>1174</v>
      </c>
      <c r="M75" s="50">
        <v>1135</v>
      </c>
      <c r="N75" s="18">
        <f t="shared" si="1"/>
        <v>1194.8333333333333</v>
      </c>
    </row>
    <row r="76" spans="1:14" ht="12" customHeight="1">
      <c r="A76" s="10" t="str">
        <f>'Pregnant Women Participating'!A76</f>
        <v>Utah</v>
      </c>
      <c r="B76" s="18">
        <v>5566</v>
      </c>
      <c r="C76" s="16">
        <v>5478</v>
      </c>
      <c r="D76" s="16">
        <v>5373</v>
      </c>
      <c r="E76" s="16">
        <v>5282</v>
      </c>
      <c r="F76" s="16">
        <v>5360</v>
      </c>
      <c r="G76" s="16">
        <v>5403</v>
      </c>
      <c r="H76" s="16">
        <v>5297</v>
      </c>
      <c r="I76" s="16">
        <v>5322</v>
      </c>
      <c r="J76" s="16">
        <v>5321</v>
      </c>
      <c r="K76" s="16">
        <v>5220</v>
      </c>
      <c r="L76" s="16">
        <v>5312</v>
      </c>
      <c r="M76" s="50">
        <v>5287</v>
      </c>
      <c r="N76" s="18">
        <f t="shared" si="1"/>
        <v>5351.75</v>
      </c>
    </row>
    <row r="77" spans="1:14" ht="12" customHeight="1">
      <c r="A77" s="10" t="str">
        <f>'Pregnant Women Participating'!A77</f>
        <v>Wyoming</v>
      </c>
      <c r="B77" s="18">
        <v>808</v>
      </c>
      <c r="C77" s="16">
        <v>792</v>
      </c>
      <c r="D77" s="16">
        <v>814</v>
      </c>
      <c r="E77" s="16">
        <v>796</v>
      </c>
      <c r="F77" s="16">
        <v>841</v>
      </c>
      <c r="G77" s="16">
        <v>825</v>
      </c>
      <c r="H77" s="16">
        <v>801</v>
      </c>
      <c r="I77" s="16">
        <v>819</v>
      </c>
      <c r="J77" s="16">
        <v>829</v>
      </c>
      <c r="K77" s="16">
        <v>816</v>
      </c>
      <c r="L77" s="16">
        <v>796</v>
      </c>
      <c r="M77" s="50">
        <v>780</v>
      </c>
      <c r="N77" s="18">
        <f t="shared" si="1"/>
        <v>809.75</v>
      </c>
    </row>
    <row r="78" spans="1:14" ht="12" customHeight="1">
      <c r="A78" s="10" t="str">
        <f>'Pregnant Women Participating'!A78</f>
        <v>Ute Mountain Ute Tribe, CO</v>
      </c>
      <c r="B78" s="18">
        <v>14</v>
      </c>
      <c r="C78" s="16">
        <v>14</v>
      </c>
      <c r="D78" s="16">
        <v>8</v>
      </c>
      <c r="E78" s="16">
        <v>10</v>
      </c>
      <c r="F78" s="16">
        <v>13</v>
      </c>
      <c r="G78" s="16">
        <v>12</v>
      </c>
      <c r="H78" s="16">
        <v>10</v>
      </c>
      <c r="I78" s="16">
        <v>12</v>
      </c>
      <c r="J78" s="16">
        <v>11</v>
      </c>
      <c r="K78" s="16">
        <v>10</v>
      </c>
      <c r="L78" s="16">
        <v>9</v>
      </c>
      <c r="M78" s="50">
        <v>5</v>
      </c>
      <c r="N78" s="18">
        <f t="shared" si="1"/>
        <v>10.666666666666666</v>
      </c>
    </row>
    <row r="79" spans="1:14" ht="12" customHeight="1">
      <c r="A79" s="10" t="str">
        <f>'Pregnant Women Participating'!A79</f>
        <v>Omaha Sioux, NE</v>
      </c>
      <c r="B79" s="18">
        <v>1</v>
      </c>
      <c r="C79" s="16">
        <v>0</v>
      </c>
      <c r="D79" s="16">
        <v>0</v>
      </c>
      <c r="E79" s="16">
        <v>0</v>
      </c>
      <c r="F79" s="16">
        <v>1</v>
      </c>
      <c r="G79" s="16">
        <v>1</v>
      </c>
      <c r="H79" s="16">
        <v>2</v>
      </c>
      <c r="I79" s="16">
        <v>3</v>
      </c>
      <c r="J79" s="16">
        <v>3</v>
      </c>
      <c r="K79" s="16">
        <v>2</v>
      </c>
      <c r="L79" s="16">
        <v>3</v>
      </c>
      <c r="M79" s="50">
        <v>2</v>
      </c>
      <c r="N79" s="18">
        <f t="shared" si="1"/>
        <v>1.5</v>
      </c>
    </row>
    <row r="80" spans="1:14" ht="12" customHeight="1">
      <c r="A80" s="10" t="str">
        <f>'Pregnant Women Participating'!A80</f>
        <v>Santee Sioux, NE</v>
      </c>
      <c r="B80" s="18">
        <v>2</v>
      </c>
      <c r="C80" s="16">
        <v>1</v>
      </c>
      <c r="D80" s="16">
        <v>1</v>
      </c>
      <c r="E80" s="16">
        <v>2</v>
      </c>
      <c r="F80" s="16">
        <v>2</v>
      </c>
      <c r="G80" s="16">
        <v>2</v>
      </c>
      <c r="H80" s="16">
        <v>4</v>
      </c>
      <c r="I80" s="16">
        <v>4</v>
      </c>
      <c r="J80" s="16">
        <v>3</v>
      </c>
      <c r="K80" s="16">
        <v>3</v>
      </c>
      <c r="L80" s="16">
        <v>4</v>
      </c>
      <c r="M80" s="50">
        <v>6</v>
      </c>
      <c r="N80" s="18">
        <f t="shared" si="1"/>
        <v>2.8333333333333335</v>
      </c>
    </row>
    <row r="81" spans="1:14" ht="12" customHeight="1">
      <c r="A81" s="10" t="str">
        <f>'Pregnant Women Participating'!A81</f>
        <v>Winnebago Tribe, NE</v>
      </c>
      <c r="B81" s="18">
        <v>22</v>
      </c>
      <c r="C81" s="16">
        <v>21</v>
      </c>
      <c r="D81" s="16">
        <v>18</v>
      </c>
      <c r="E81" s="16">
        <v>25</v>
      </c>
      <c r="F81" s="16">
        <v>18</v>
      </c>
      <c r="G81" s="16">
        <v>23</v>
      </c>
      <c r="H81" s="16">
        <v>18</v>
      </c>
      <c r="I81" s="16">
        <v>14</v>
      </c>
      <c r="J81" s="16">
        <v>14</v>
      </c>
      <c r="K81" s="16">
        <v>15</v>
      </c>
      <c r="L81" s="16">
        <v>16</v>
      </c>
      <c r="M81" s="50">
        <v>10</v>
      </c>
      <c r="N81" s="18">
        <f t="shared" si="1"/>
        <v>17.833333333333332</v>
      </c>
    </row>
    <row r="82" spans="1:14" ht="12" customHeight="1">
      <c r="A82" s="10" t="str">
        <f>'Pregnant Women Participating'!A82</f>
        <v>Standing Rock Sioux Tribe, ND</v>
      </c>
      <c r="B82" s="18">
        <v>15</v>
      </c>
      <c r="C82" s="16">
        <v>14</v>
      </c>
      <c r="D82" s="16">
        <v>17</v>
      </c>
      <c r="E82" s="16">
        <v>18</v>
      </c>
      <c r="F82" s="16">
        <v>17</v>
      </c>
      <c r="G82" s="16">
        <v>19</v>
      </c>
      <c r="H82" s="16">
        <v>19</v>
      </c>
      <c r="I82" s="16">
        <v>15</v>
      </c>
      <c r="J82" s="16">
        <v>13</v>
      </c>
      <c r="K82" s="16">
        <v>7</v>
      </c>
      <c r="L82" s="16">
        <v>10</v>
      </c>
      <c r="M82" s="50">
        <v>11</v>
      </c>
      <c r="N82" s="18">
        <f t="shared" si="1"/>
        <v>14.583333333333334</v>
      </c>
    </row>
    <row r="83" spans="1:14" ht="12" customHeight="1">
      <c r="A83" s="10" t="str">
        <f>'Pregnant Women Participating'!A83</f>
        <v>Three Affiliated Tribes, ND</v>
      </c>
      <c r="B83" s="18">
        <v>5</v>
      </c>
      <c r="C83" s="16">
        <v>5</v>
      </c>
      <c r="D83" s="16">
        <v>5</v>
      </c>
      <c r="E83" s="16">
        <v>4</v>
      </c>
      <c r="F83" s="16">
        <v>5</v>
      </c>
      <c r="G83" s="16">
        <v>5</v>
      </c>
      <c r="H83" s="16">
        <v>5</v>
      </c>
      <c r="I83" s="16">
        <v>5</v>
      </c>
      <c r="J83" s="16">
        <v>8</v>
      </c>
      <c r="K83" s="16">
        <v>8</v>
      </c>
      <c r="L83" s="16">
        <v>8</v>
      </c>
      <c r="M83" s="50">
        <v>11</v>
      </c>
      <c r="N83" s="18">
        <f t="shared" si="1"/>
        <v>6.166666666666667</v>
      </c>
    </row>
    <row r="84" spans="1:14" ht="12" customHeight="1">
      <c r="A84" s="10" t="str">
        <f>'Pregnant Women Participating'!A84</f>
        <v>Cheyenne River Sioux, SD</v>
      </c>
      <c r="B84" s="18">
        <v>25</v>
      </c>
      <c r="C84" s="16">
        <v>25</v>
      </c>
      <c r="D84" s="16">
        <v>30</v>
      </c>
      <c r="E84" s="16">
        <v>29</v>
      </c>
      <c r="F84" s="16">
        <v>23</v>
      </c>
      <c r="G84" s="16">
        <v>24</v>
      </c>
      <c r="H84" s="16">
        <v>24</v>
      </c>
      <c r="I84" s="16">
        <v>22</v>
      </c>
      <c r="J84" s="16">
        <v>23</v>
      </c>
      <c r="K84" s="16">
        <v>23</v>
      </c>
      <c r="L84" s="16">
        <v>24</v>
      </c>
      <c r="M84" s="50">
        <v>25</v>
      </c>
      <c r="N84" s="18">
        <f t="shared" si="1"/>
        <v>24.75</v>
      </c>
    </row>
    <row r="85" spans="1:14" ht="12" customHeight="1">
      <c r="A85" s="10" t="str">
        <f>'Pregnant Women Participating'!A85</f>
        <v>Rosebud Sioux, SD</v>
      </c>
      <c r="B85" s="18">
        <v>80</v>
      </c>
      <c r="C85" s="16">
        <v>70</v>
      </c>
      <c r="D85" s="16">
        <v>74</v>
      </c>
      <c r="E85" s="16">
        <v>79</v>
      </c>
      <c r="F85" s="16">
        <v>84</v>
      </c>
      <c r="G85" s="16">
        <v>70</v>
      </c>
      <c r="H85" s="16">
        <v>70</v>
      </c>
      <c r="I85" s="16">
        <v>66</v>
      </c>
      <c r="J85" s="16">
        <v>60</v>
      </c>
      <c r="K85" s="16">
        <v>62</v>
      </c>
      <c r="L85" s="16">
        <v>63</v>
      </c>
      <c r="M85" s="50">
        <v>63</v>
      </c>
      <c r="N85" s="18">
        <f t="shared" si="1"/>
        <v>70.08333333333333</v>
      </c>
    </row>
    <row r="86" spans="1:14" ht="12" customHeight="1">
      <c r="A86" s="10" t="str">
        <f>'Pregnant Women Participating'!A86</f>
        <v>Northern Arapahoe, WY</v>
      </c>
      <c r="B86" s="18">
        <v>22</v>
      </c>
      <c r="C86" s="16">
        <v>23</v>
      </c>
      <c r="D86" s="16">
        <v>23</v>
      </c>
      <c r="E86" s="16">
        <v>22</v>
      </c>
      <c r="F86" s="16">
        <v>25</v>
      </c>
      <c r="G86" s="16">
        <v>24</v>
      </c>
      <c r="H86" s="16">
        <v>25</v>
      </c>
      <c r="I86" s="16">
        <v>25</v>
      </c>
      <c r="J86" s="16">
        <v>22</v>
      </c>
      <c r="K86" s="16">
        <v>17</v>
      </c>
      <c r="L86" s="16">
        <v>18</v>
      </c>
      <c r="M86" s="50">
        <v>19</v>
      </c>
      <c r="N86" s="18">
        <f t="shared" si="1"/>
        <v>22.083333333333332</v>
      </c>
    </row>
    <row r="87" spans="1:14" ht="12" customHeight="1">
      <c r="A87" s="10" t="str">
        <f>'Pregnant Women Participating'!A87</f>
        <v>Shoshone Tribe, WY</v>
      </c>
      <c r="B87" s="18">
        <v>10</v>
      </c>
      <c r="C87" s="16">
        <v>10</v>
      </c>
      <c r="D87" s="16">
        <v>8</v>
      </c>
      <c r="E87" s="16">
        <v>8</v>
      </c>
      <c r="F87" s="16">
        <v>7</v>
      </c>
      <c r="G87" s="16">
        <v>9</v>
      </c>
      <c r="H87" s="16">
        <v>13</v>
      </c>
      <c r="I87" s="16">
        <v>13</v>
      </c>
      <c r="J87" s="16">
        <v>13</v>
      </c>
      <c r="K87" s="16">
        <v>11</v>
      </c>
      <c r="L87" s="16">
        <v>13</v>
      </c>
      <c r="M87" s="50">
        <v>17</v>
      </c>
      <c r="N87" s="18">
        <f t="shared" si="1"/>
        <v>11</v>
      </c>
    </row>
    <row r="88" spans="1:14" s="23" customFormat="1" ht="24.75" customHeight="1">
      <c r="A88" s="19" t="str">
        <f>'Pregnant Women Participating'!A88</f>
        <v>Mountain Plains</v>
      </c>
      <c r="B88" s="21">
        <v>34755</v>
      </c>
      <c r="C88" s="20">
        <v>34394</v>
      </c>
      <c r="D88" s="20">
        <v>34322</v>
      </c>
      <c r="E88" s="20">
        <v>34368</v>
      </c>
      <c r="F88" s="20">
        <v>34529</v>
      </c>
      <c r="G88" s="20">
        <v>34635</v>
      </c>
      <c r="H88" s="20">
        <v>34084</v>
      </c>
      <c r="I88" s="20">
        <v>34014</v>
      </c>
      <c r="J88" s="20">
        <v>34197</v>
      </c>
      <c r="K88" s="20">
        <v>33899</v>
      </c>
      <c r="L88" s="20">
        <v>34834</v>
      </c>
      <c r="M88" s="49">
        <v>35051</v>
      </c>
      <c r="N88" s="21">
        <f t="shared" si="1"/>
        <v>34423.5</v>
      </c>
    </row>
    <row r="89" spans="1:14" ht="12" customHeight="1">
      <c r="A89" s="11" t="str">
        <f>'Pregnant Women Participating'!A89</f>
        <v>Alaska</v>
      </c>
      <c r="B89" s="18">
        <v>1896</v>
      </c>
      <c r="C89" s="16">
        <v>1866</v>
      </c>
      <c r="D89" s="16">
        <v>1820</v>
      </c>
      <c r="E89" s="16">
        <v>1835</v>
      </c>
      <c r="F89" s="16">
        <v>1842</v>
      </c>
      <c r="G89" s="16">
        <v>1869</v>
      </c>
      <c r="H89" s="16">
        <v>1911</v>
      </c>
      <c r="I89" s="16">
        <v>1875</v>
      </c>
      <c r="J89" s="16">
        <v>1900</v>
      </c>
      <c r="K89" s="16">
        <v>1889</v>
      </c>
      <c r="L89" s="16">
        <v>1899</v>
      </c>
      <c r="M89" s="50">
        <v>1897</v>
      </c>
      <c r="N89" s="18">
        <f t="shared" si="1"/>
        <v>1874.9166666666667</v>
      </c>
    </row>
    <row r="90" spans="1:14" ht="12" customHeight="1">
      <c r="A90" s="11" t="str">
        <f>'Pregnant Women Participating'!A90</f>
        <v>American Samoa</v>
      </c>
      <c r="B90" s="18">
        <v>534</v>
      </c>
      <c r="C90" s="16">
        <v>527</v>
      </c>
      <c r="D90" s="16">
        <v>524</v>
      </c>
      <c r="E90" s="16">
        <v>520</v>
      </c>
      <c r="F90" s="16">
        <v>535</v>
      </c>
      <c r="G90" s="16">
        <v>539</v>
      </c>
      <c r="H90" s="16">
        <v>529</v>
      </c>
      <c r="I90" s="16">
        <v>532</v>
      </c>
      <c r="J90" s="16">
        <v>532</v>
      </c>
      <c r="K90" s="16">
        <v>517</v>
      </c>
      <c r="L90" s="16">
        <v>508</v>
      </c>
      <c r="M90" s="50">
        <v>495</v>
      </c>
      <c r="N90" s="18">
        <f t="shared" si="1"/>
        <v>524.3333333333334</v>
      </c>
    </row>
    <row r="91" spans="1:14" ht="12" customHeight="1">
      <c r="A91" s="11" t="str">
        <f>'Pregnant Women Participating'!A91</f>
        <v>Arizona</v>
      </c>
      <c r="B91" s="18">
        <v>12359</v>
      </c>
      <c r="C91" s="16">
        <v>12117</v>
      </c>
      <c r="D91" s="16">
        <v>12165</v>
      </c>
      <c r="E91" s="16">
        <v>12077</v>
      </c>
      <c r="F91" s="16">
        <v>11860</v>
      </c>
      <c r="G91" s="16">
        <v>11822</v>
      </c>
      <c r="H91" s="16">
        <v>11587</v>
      </c>
      <c r="I91" s="16">
        <v>11516</v>
      </c>
      <c r="J91" s="16">
        <v>11352</v>
      </c>
      <c r="K91" s="16">
        <v>11239</v>
      </c>
      <c r="L91" s="16">
        <v>11610</v>
      </c>
      <c r="M91" s="50">
        <v>11411</v>
      </c>
      <c r="N91" s="18">
        <f t="shared" si="1"/>
        <v>11759.583333333334</v>
      </c>
    </row>
    <row r="92" spans="1:14" ht="12" customHeight="1">
      <c r="A92" s="11" t="str">
        <f>'Pregnant Women Participating'!A92</f>
        <v>California</v>
      </c>
      <c r="B92" s="18">
        <v>99818</v>
      </c>
      <c r="C92" s="16">
        <v>96768</v>
      </c>
      <c r="D92" s="16">
        <v>96884</v>
      </c>
      <c r="E92" s="16">
        <v>96815</v>
      </c>
      <c r="F92" s="16">
        <v>96047</v>
      </c>
      <c r="G92" s="16">
        <v>96494</v>
      </c>
      <c r="H92" s="16">
        <v>95322</v>
      </c>
      <c r="I92" s="16">
        <v>94837</v>
      </c>
      <c r="J92" s="16">
        <v>94828</v>
      </c>
      <c r="K92" s="16">
        <v>93213</v>
      </c>
      <c r="L92" s="16">
        <v>95524</v>
      </c>
      <c r="M92" s="50">
        <v>94967</v>
      </c>
      <c r="N92" s="18">
        <f t="shared" si="1"/>
        <v>95959.75</v>
      </c>
    </row>
    <row r="93" spans="1:14" ht="12" customHeight="1">
      <c r="A93" s="11" t="str">
        <f>'Pregnant Women Participating'!A93</f>
        <v>Guam</v>
      </c>
      <c r="B93" s="18">
        <v>579</v>
      </c>
      <c r="C93" s="16">
        <v>567</v>
      </c>
      <c r="D93" s="16">
        <v>539</v>
      </c>
      <c r="E93" s="16">
        <v>523</v>
      </c>
      <c r="F93" s="16">
        <v>546</v>
      </c>
      <c r="G93" s="16">
        <v>584</v>
      </c>
      <c r="H93" s="16">
        <v>627</v>
      </c>
      <c r="I93" s="16">
        <v>596</v>
      </c>
      <c r="J93" s="16">
        <v>608</v>
      </c>
      <c r="K93" s="16">
        <v>561</v>
      </c>
      <c r="L93" s="16">
        <v>556</v>
      </c>
      <c r="M93" s="50">
        <v>570</v>
      </c>
      <c r="N93" s="18">
        <f t="shared" si="1"/>
        <v>571.3333333333334</v>
      </c>
    </row>
    <row r="94" spans="1:14" ht="12" customHeight="1">
      <c r="A94" s="11" t="str">
        <f>'Pregnant Women Participating'!A94</f>
        <v>Hawaii</v>
      </c>
      <c r="B94" s="18">
        <v>3021</v>
      </c>
      <c r="C94" s="16">
        <v>3053</v>
      </c>
      <c r="D94" s="16">
        <v>3124</v>
      </c>
      <c r="E94" s="16">
        <v>3121</v>
      </c>
      <c r="F94" s="16">
        <v>3119</v>
      </c>
      <c r="G94" s="16">
        <v>3213</v>
      </c>
      <c r="H94" s="16">
        <v>3169</v>
      </c>
      <c r="I94" s="16">
        <v>3166</v>
      </c>
      <c r="J94" s="16">
        <v>3150</v>
      </c>
      <c r="K94" s="16">
        <v>3056</v>
      </c>
      <c r="L94" s="16">
        <v>3131</v>
      </c>
      <c r="M94" s="50">
        <v>3092</v>
      </c>
      <c r="N94" s="18">
        <f t="shared" si="1"/>
        <v>3117.9166666666665</v>
      </c>
    </row>
    <row r="95" spans="1:14" ht="12" customHeight="1">
      <c r="A95" s="11" t="str">
        <f>'Pregnant Women Participating'!A95</f>
        <v>Idaho</v>
      </c>
      <c r="B95" s="18">
        <v>3669</v>
      </c>
      <c r="C95" s="16">
        <v>3626</v>
      </c>
      <c r="D95" s="16">
        <v>3640</v>
      </c>
      <c r="E95" s="16">
        <v>3611</v>
      </c>
      <c r="F95" s="16">
        <v>3578</v>
      </c>
      <c r="G95" s="16">
        <v>3636</v>
      </c>
      <c r="H95" s="16">
        <v>3616</v>
      </c>
      <c r="I95" s="16">
        <v>3532</v>
      </c>
      <c r="J95" s="16">
        <v>3539</v>
      </c>
      <c r="K95" s="16">
        <v>3513</v>
      </c>
      <c r="L95" s="16">
        <v>3531</v>
      </c>
      <c r="M95" s="50">
        <v>3570</v>
      </c>
      <c r="N95" s="18">
        <f t="shared" si="1"/>
        <v>3588.4166666666665</v>
      </c>
    </row>
    <row r="96" spans="1:14" ht="12" customHeight="1">
      <c r="A96" s="11" t="str">
        <f>'Pregnant Women Participating'!A96</f>
        <v>Nevada</v>
      </c>
      <c r="B96" s="18">
        <v>5309</v>
      </c>
      <c r="C96" s="16">
        <v>5204</v>
      </c>
      <c r="D96" s="16">
        <v>5142</v>
      </c>
      <c r="E96" s="16">
        <v>5078</v>
      </c>
      <c r="F96" s="16">
        <v>5101</v>
      </c>
      <c r="G96" s="16">
        <v>5091</v>
      </c>
      <c r="H96" s="16">
        <v>5037</v>
      </c>
      <c r="I96" s="16">
        <v>4907</v>
      </c>
      <c r="J96" s="16">
        <v>5074</v>
      </c>
      <c r="K96" s="16">
        <v>5088</v>
      </c>
      <c r="L96" s="16">
        <v>5192</v>
      </c>
      <c r="M96" s="50">
        <v>5221</v>
      </c>
      <c r="N96" s="18">
        <f t="shared" si="1"/>
        <v>5120.333333333333</v>
      </c>
    </row>
    <row r="97" spans="1:14" ht="12" customHeight="1">
      <c r="A97" s="11" t="str">
        <f>'Pregnant Women Participating'!A97</f>
        <v>Oregon</v>
      </c>
      <c r="B97" s="18">
        <v>8798</v>
      </c>
      <c r="C97" s="16">
        <v>8618</v>
      </c>
      <c r="D97" s="16">
        <v>8529</v>
      </c>
      <c r="E97" s="16">
        <v>8406</v>
      </c>
      <c r="F97" s="16">
        <v>8223</v>
      </c>
      <c r="G97" s="16">
        <v>8300</v>
      </c>
      <c r="H97" s="16">
        <v>8337</v>
      </c>
      <c r="I97" s="16">
        <v>8413</v>
      </c>
      <c r="J97" s="16">
        <v>8456</v>
      </c>
      <c r="K97" s="16">
        <v>8353</v>
      </c>
      <c r="L97" s="16">
        <v>8488</v>
      </c>
      <c r="M97" s="50">
        <v>8364</v>
      </c>
      <c r="N97" s="18">
        <f t="shared" si="1"/>
        <v>8440.416666666666</v>
      </c>
    </row>
    <row r="98" spans="1:14" ht="12" customHeight="1">
      <c r="A98" s="11" t="str">
        <f>'Pregnant Women Participating'!A98</f>
        <v>Washington</v>
      </c>
      <c r="B98" s="18">
        <v>15576</v>
      </c>
      <c r="C98" s="16">
        <v>15130</v>
      </c>
      <c r="D98" s="16">
        <v>15113</v>
      </c>
      <c r="E98" s="16">
        <v>15095</v>
      </c>
      <c r="F98" s="16">
        <v>14978</v>
      </c>
      <c r="G98" s="16">
        <v>15495</v>
      </c>
      <c r="H98" s="16">
        <v>15246</v>
      </c>
      <c r="I98" s="16">
        <v>15090</v>
      </c>
      <c r="J98" s="16">
        <v>15308</v>
      </c>
      <c r="K98" s="16">
        <v>14995</v>
      </c>
      <c r="L98" s="16">
        <v>15257</v>
      </c>
      <c r="M98" s="50">
        <v>15390</v>
      </c>
      <c r="N98" s="18">
        <f t="shared" si="1"/>
        <v>15222.75</v>
      </c>
    </row>
    <row r="99" spans="1:14" ht="12" customHeight="1">
      <c r="A99" s="11" t="str">
        <f>'Pregnant Women Participating'!A99</f>
        <v>Northern Marianas</v>
      </c>
      <c r="B99" s="18">
        <v>224</v>
      </c>
      <c r="C99" s="16">
        <v>214</v>
      </c>
      <c r="D99" s="16">
        <v>219</v>
      </c>
      <c r="E99" s="16">
        <v>219</v>
      </c>
      <c r="F99" s="16">
        <v>235</v>
      </c>
      <c r="G99" s="16">
        <v>229</v>
      </c>
      <c r="H99" s="16">
        <v>237</v>
      </c>
      <c r="I99" s="16">
        <v>246</v>
      </c>
      <c r="J99" s="16">
        <v>238</v>
      </c>
      <c r="K99" s="16">
        <v>234</v>
      </c>
      <c r="L99" s="16">
        <v>250</v>
      </c>
      <c r="M99" s="50">
        <v>245</v>
      </c>
      <c r="N99" s="18">
        <f t="shared" si="1"/>
        <v>232.5</v>
      </c>
    </row>
    <row r="100" spans="1:14" ht="12" customHeight="1">
      <c r="A100" s="11" t="str">
        <f>'Pregnant Women Participating'!A100</f>
        <v>Inter-Tribal Council, AZ</v>
      </c>
      <c r="B100" s="18">
        <v>448</v>
      </c>
      <c r="C100" s="16">
        <v>449</v>
      </c>
      <c r="D100" s="16">
        <v>457</v>
      </c>
      <c r="E100" s="16">
        <v>469</v>
      </c>
      <c r="F100" s="16">
        <v>472</v>
      </c>
      <c r="G100" s="16">
        <v>483</v>
      </c>
      <c r="H100" s="16">
        <v>487</v>
      </c>
      <c r="I100" s="16">
        <v>458</v>
      </c>
      <c r="J100" s="16">
        <v>481</v>
      </c>
      <c r="K100" s="16">
        <v>482</v>
      </c>
      <c r="L100" s="16">
        <v>480</v>
      </c>
      <c r="M100" s="50">
        <v>473</v>
      </c>
      <c r="N100" s="18">
        <f t="shared" si="1"/>
        <v>469.9166666666667</v>
      </c>
    </row>
    <row r="101" spans="1:14" ht="12" customHeight="1">
      <c r="A101" s="11" t="str">
        <f>'Pregnant Women Participating'!A101</f>
        <v>Navajo Nation, AZ</v>
      </c>
      <c r="B101" s="18">
        <v>776</v>
      </c>
      <c r="C101" s="16">
        <v>786</v>
      </c>
      <c r="D101" s="16">
        <v>771</v>
      </c>
      <c r="E101" s="16">
        <v>785</v>
      </c>
      <c r="F101" s="16">
        <v>748</v>
      </c>
      <c r="G101" s="16">
        <v>753</v>
      </c>
      <c r="H101" s="16">
        <v>736</v>
      </c>
      <c r="I101" s="16">
        <v>730</v>
      </c>
      <c r="J101" s="16">
        <v>747</v>
      </c>
      <c r="K101" s="16">
        <v>760</v>
      </c>
      <c r="L101" s="16">
        <v>763</v>
      </c>
      <c r="M101" s="50">
        <v>732</v>
      </c>
      <c r="N101" s="18">
        <f t="shared" si="1"/>
        <v>757.25</v>
      </c>
    </row>
    <row r="102" spans="1:14" ht="12" customHeight="1">
      <c r="A102" s="11" t="str">
        <f>'Pregnant Women Participating'!A102</f>
        <v>Inter-Tribal Council, NV</v>
      </c>
      <c r="B102" s="18">
        <v>81</v>
      </c>
      <c r="C102" s="16">
        <v>90</v>
      </c>
      <c r="D102" s="16">
        <v>78</v>
      </c>
      <c r="E102" s="16">
        <v>86</v>
      </c>
      <c r="F102" s="16">
        <v>80</v>
      </c>
      <c r="G102" s="16">
        <v>88</v>
      </c>
      <c r="H102" s="16">
        <v>89</v>
      </c>
      <c r="I102" s="16">
        <v>83</v>
      </c>
      <c r="J102" s="16">
        <v>87</v>
      </c>
      <c r="K102" s="16">
        <v>86</v>
      </c>
      <c r="L102" s="16">
        <v>93</v>
      </c>
      <c r="M102" s="50">
        <v>83</v>
      </c>
      <c r="N102" s="18">
        <f t="shared" si="1"/>
        <v>85.33333333333333</v>
      </c>
    </row>
    <row r="103" spans="1:14" s="23" customFormat="1" ht="24.75" customHeight="1">
      <c r="A103" s="19" t="str">
        <f>'Pregnant Women Participating'!A103</f>
        <v>Western Region</v>
      </c>
      <c r="B103" s="56">
        <v>153088</v>
      </c>
      <c r="C103" s="57">
        <v>149015</v>
      </c>
      <c r="D103" s="57">
        <v>149005</v>
      </c>
      <c r="E103" s="57">
        <v>148640</v>
      </c>
      <c r="F103" s="57">
        <v>147364</v>
      </c>
      <c r="G103" s="57">
        <v>148596</v>
      </c>
      <c r="H103" s="57">
        <v>146930</v>
      </c>
      <c r="I103" s="57">
        <v>145981</v>
      </c>
      <c r="J103" s="57">
        <v>146300</v>
      </c>
      <c r="K103" s="57">
        <v>143986</v>
      </c>
      <c r="L103" s="57">
        <v>147282</v>
      </c>
      <c r="M103" s="58">
        <v>146510</v>
      </c>
      <c r="N103" s="21">
        <f t="shared" si="1"/>
        <v>147724.75</v>
      </c>
    </row>
    <row r="104" spans="1:14" s="31" customFormat="1" ht="16.5" customHeight="1" thickBot="1">
      <c r="A104" s="28" t="str">
        <f>'Pregnant Women Participating'!A104</f>
        <v>TOTAL</v>
      </c>
      <c r="B104" s="29">
        <v>601338</v>
      </c>
      <c r="C104" s="30">
        <v>594925</v>
      </c>
      <c r="D104" s="30">
        <v>594594</v>
      </c>
      <c r="E104" s="30">
        <v>592734</v>
      </c>
      <c r="F104" s="30">
        <v>590419</v>
      </c>
      <c r="G104" s="30">
        <v>594199</v>
      </c>
      <c r="H104" s="30">
        <v>589842</v>
      </c>
      <c r="I104" s="30">
        <v>588345</v>
      </c>
      <c r="J104" s="30">
        <v>588647</v>
      </c>
      <c r="K104" s="30">
        <v>584103</v>
      </c>
      <c r="L104" s="30">
        <v>594476</v>
      </c>
      <c r="M104" s="51">
        <v>594984</v>
      </c>
      <c r="N104" s="29">
        <f t="shared" si="1"/>
        <v>592383.8333333334</v>
      </c>
    </row>
    <row r="105" s="7" customFormat="1" ht="12.75" customHeight="1" thickTop="1">
      <c r="A105" s="12"/>
    </row>
    <row r="106" ht="12">
      <c r="A106" s="12"/>
    </row>
    <row r="107" s="33" customFormat="1" ht="12.75">
      <c r="A107" s="32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2814</v>
      </c>
      <c r="C6" s="16">
        <v>2775</v>
      </c>
      <c r="D6" s="16">
        <v>2832</v>
      </c>
      <c r="E6" s="16">
        <v>2787</v>
      </c>
      <c r="F6" s="16">
        <v>2685</v>
      </c>
      <c r="G6" s="16">
        <v>2657</v>
      </c>
      <c r="H6" s="16">
        <v>2588</v>
      </c>
      <c r="I6" s="16">
        <v>2399</v>
      </c>
      <c r="J6" s="16">
        <v>2382</v>
      </c>
      <c r="K6" s="16">
        <v>2380</v>
      </c>
      <c r="L6" s="16">
        <v>2398</v>
      </c>
      <c r="M6" s="50">
        <v>2474</v>
      </c>
      <c r="N6" s="18">
        <f aca="true" t="shared" si="0" ref="N6:N15">IF(SUM(B6:M6)&gt;0,AVERAGE(B6:M6)," ")</f>
        <v>2597.5833333333335</v>
      </c>
    </row>
    <row r="7" spans="1:14" s="7" customFormat="1" ht="12" customHeight="1">
      <c r="A7" s="10" t="str">
        <f>'Pregnant Women Participating'!A7</f>
        <v>Maine</v>
      </c>
      <c r="B7" s="18">
        <v>1415</v>
      </c>
      <c r="C7" s="16">
        <v>1396</v>
      </c>
      <c r="D7" s="16">
        <v>1401</v>
      </c>
      <c r="E7" s="16">
        <v>1377</v>
      </c>
      <c r="F7" s="16">
        <v>1314</v>
      </c>
      <c r="G7" s="16">
        <v>1313</v>
      </c>
      <c r="H7" s="16">
        <v>1286</v>
      </c>
      <c r="I7" s="16">
        <v>1288</v>
      </c>
      <c r="J7" s="16">
        <v>1289</v>
      </c>
      <c r="K7" s="16">
        <v>1305</v>
      </c>
      <c r="L7" s="16">
        <v>1307</v>
      </c>
      <c r="M7" s="50">
        <v>1330</v>
      </c>
      <c r="N7" s="18">
        <f t="shared" si="0"/>
        <v>1335.0833333333333</v>
      </c>
    </row>
    <row r="8" spans="1:14" s="7" customFormat="1" ht="12" customHeight="1">
      <c r="A8" s="10" t="str">
        <f>'Pregnant Women Participating'!A8</f>
        <v>Massachusetts</v>
      </c>
      <c r="B8" s="18">
        <v>6935</v>
      </c>
      <c r="C8" s="16">
        <v>6764</v>
      </c>
      <c r="D8" s="16">
        <v>6744</v>
      </c>
      <c r="E8" s="16">
        <v>6741</v>
      </c>
      <c r="F8" s="16">
        <v>6468</v>
      </c>
      <c r="G8" s="16">
        <v>6562</v>
      </c>
      <c r="H8" s="16">
        <v>6477</v>
      </c>
      <c r="I8" s="16">
        <v>6518</v>
      </c>
      <c r="J8" s="16">
        <v>6596</v>
      </c>
      <c r="K8" s="16">
        <v>6429</v>
      </c>
      <c r="L8" s="16">
        <v>6528</v>
      </c>
      <c r="M8" s="50">
        <v>6712</v>
      </c>
      <c r="N8" s="18">
        <f t="shared" si="0"/>
        <v>6622.833333333333</v>
      </c>
    </row>
    <row r="9" spans="1:14" s="7" customFormat="1" ht="12" customHeight="1">
      <c r="A9" s="10" t="str">
        <f>'Pregnant Women Participating'!A9</f>
        <v>New Hampshire</v>
      </c>
      <c r="B9" s="18">
        <v>986</v>
      </c>
      <c r="C9" s="16">
        <v>944</v>
      </c>
      <c r="D9" s="16">
        <v>947</v>
      </c>
      <c r="E9" s="16">
        <v>913</v>
      </c>
      <c r="F9" s="16">
        <v>892</v>
      </c>
      <c r="G9" s="16">
        <v>897</v>
      </c>
      <c r="H9" s="16">
        <v>884</v>
      </c>
      <c r="I9" s="16">
        <v>905</v>
      </c>
      <c r="J9" s="16">
        <v>907</v>
      </c>
      <c r="K9" s="16">
        <v>896</v>
      </c>
      <c r="L9" s="16">
        <v>902</v>
      </c>
      <c r="M9" s="50">
        <v>902</v>
      </c>
      <c r="N9" s="18">
        <f t="shared" si="0"/>
        <v>914.5833333333334</v>
      </c>
    </row>
    <row r="10" spans="1:14" s="7" customFormat="1" ht="12" customHeight="1">
      <c r="A10" s="10" t="str">
        <f>'Pregnant Women Participating'!A10</f>
        <v>New York</v>
      </c>
      <c r="B10" s="18">
        <v>23156</v>
      </c>
      <c r="C10" s="16">
        <v>22989</v>
      </c>
      <c r="D10" s="16">
        <v>23001</v>
      </c>
      <c r="E10" s="16">
        <v>22882</v>
      </c>
      <c r="F10" s="16">
        <v>22346</v>
      </c>
      <c r="G10" s="16">
        <v>22208</v>
      </c>
      <c r="H10" s="16">
        <v>21976</v>
      </c>
      <c r="I10" s="16">
        <v>21684</v>
      </c>
      <c r="J10" s="16">
        <v>21567</v>
      </c>
      <c r="K10" s="16">
        <v>21209</v>
      </c>
      <c r="L10" s="16">
        <v>21394</v>
      </c>
      <c r="M10" s="50">
        <v>21599</v>
      </c>
      <c r="N10" s="18">
        <f t="shared" si="0"/>
        <v>22167.583333333332</v>
      </c>
    </row>
    <row r="11" spans="1:14" s="7" customFormat="1" ht="12" customHeight="1">
      <c r="A11" s="10" t="str">
        <f>'Pregnant Women Participating'!A11</f>
        <v>Rhode Island</v>
      </c>
      <c r="B11" s="18">
        <v>1609</v>
      </c>
      <c r="C11" s="16">
        <v>1641</v>
      </c>
      <c r="D11" s="16">
        <v>1620</v>
      </c>
      <c r="E11" s="16">
        <v>1580</v>
      </c>
      <c r="F11" s="16">
        <v>1526</v>
      </c>
      <c r="G11" s="16">
        <v>1531</v>
      </c>
      <c r="H11" s="16">
        <v>1472</v>
      </c>
      <c r="I11" s="16">
        <v>1445</v>
      </c>
      <c r="J11" s="16">
        <v>1461</v>
      </c>
      <c r="K11" s="16">
        <v>1447</v>
      </c>
      <c r="L11" s="16">
        <v>1487</v>
      </c>
      <c r="M11" s="50">
        <v>1492</v>
      </c>
      <c r="N11" s="18">
        <f t="shared" si="0"/>
        <v>1525.9166666666667</v>
      </c>
    </row>
    <row r="12" spans="1:14" s="7" customFormat="1" ht="12" customHeight="1">
      <c r="A12" s="10" t="str">
        <f>'Pregnant Women Participating'!A12</f>
        <v>Vermont</v>
      </c>
      <c r="B12" s="18">
        <v>630</v>
      </c>
      <c r="C12" s="16">
        <v>620</v>
      </c>
      <c r="D12" s="16">
        <v>614</v>
      </c>
      <c r="E12" s="16">
        <v>638</v>
      </c>
      <c r="F12" s="16">
        <v>573</v>
      </c>
      <c r="G12" s="16">
        <v>572</v>
      </c>
      <c r="H12" s="16">
        <v>572</v>
      </c>
      <c r="I12" s="16">
        <v>598</v>
      </c>
      <c r="J12" s="16">
        <v>599</v>
      </c>
      <c r="K12" s="16">
        <v>566</v>
      </c>
      <c r="L12" s="16">
        <v>565</v>
      </c>
      <c r="M12" s="50">
        <v>573</v>
      </c>
      <c r="N12" s="18">
        <f t="shared" si="0"/>
        <v>593.3333333333334</v>
      </c>
    </row>
    <row r="13" spans="1:14" s="7" customFormat="1" ht="12" customHeight="1">
      <c r="A13" s="10" t="str">
        <f>'Pregnant Women Participating'!A13</f>
        <v>Indian Township, ME</v>
      </c>
      <c r="B13" s="18">
        <v>6</v>
      </c>
      <c r="C13" s="16">
        <v>5</v>
      </c>
      <c r="D13" s="16">
        <v>3</v>
      </c>
      <c r="E13" s="16">
        <v>4</v>
      </c>
      <c r="F13" s="16">
        <v>4</v>
      </c>
      <c r="G13" s="16">
        <v>4</v>
      </c>
      <c r="H13" s="16">
        <v>3</v>
      </c>
      <c r="I13" s="16">
        <v>4</v>
      </c>
      <c r="J13" s="16">
        <v>4</v>
      </c>
      <c r="K13" s="16">
        <v>3</v>
      </c>
      <c r="L13" s="16">
        <v>3</v>
      </c>
      <c r="M13" s="50">
        <v>2</v>
      </c>
      <c r="N13" s="18">
        <f t="shared" si="0"/>
        <v>3.75</v>
      </c>
    </row>
    <row r="14" spans="1:14" s="7" customFormat="1" ht="12" customHeight="1">
      <c r="A14" s="10" t="str">
        <f>'Pregnant Women Participating'!A14</f>
        <v>Pleasant Point, ME</v>
      </c>
      <c r="B14" s="18">
        <v>4</v>
      </c>
      <c r="C14" s="16">
        <v>2</v>
      </c>
      <c r="D14" s="16">
        <v>2</v>
      </c>
      <c r="E14" s="16">
        <v>1</v>
      </c>
      <c r="F14" s="16">
        <v>1</v>
      </c>
      <c r="G14" s="16">
        <v>1</v>
      </c>
      <c r="H14" s="16">
        <v>1</v>
      </c>
      <c r="I14" s="16">
        <v>1</v>
      </c>
      <c r="J14" s="16">
        <v>5</v>
      </c>
      <c r="K14" s="16">
        <v>3</v>
      </c>
      <c r="L14" s="16">
        <v>3</v>
      </c>
      <c r="M14" s="50">
        <v>3</v>
      </c>
      <c r="N14" s="18">
        <f t="shared" si="0"/>
        <v>2.25</v>
      </c>
    </row>
    <row r="15" spans="1:14" s="7" customFormat="1" ht="12" customHeight="1">
      <c r="A15" s="10" t="str">
        <f>'Pregnant Women Participating'!A15</f>
        <v>Seneca Nation, NY</v>
      </c>
      <c r="B15" s="18">
        <v>16</v>
      </c>
      <c r="C15" s="16">
        <v>18</v>
      </c>
      <c r="D15" s="16">
        <v>21</v>
      </c>
      <c r="E15" s="16">
        <v>17</v>
      </c>
      <c r="F15" s="16">
        <v>12</v>
      </c>
      <c r="G15" s="16">
        <v>10</v>
      </c>
      <c r="H15" s="16">
        <v>11</v>
      </c>
      <c r="I15" s="16">
        <v>14</v>
      </c>
      <c r="J15" s="16">
        <v>15</v>
      </c>
      <c r="K15" s="16">
        <v>18</v>
      </c>
      <c r="L15" s="16">
        <v>19</v>
      </c>
      <c r="M15" s="50">
        <v>17</v>
      </c>
      <c r="N15" s="18">
        <f t="shared" si="0"/>
        <v>15.666666666666666</v>
      </c>
    </row>
    <row r="16" spans="1:14" s="22" customFormat="1" ht="24.75" customHeight="1">
      <c r="A16" s="19" t="str">
        <f>'Pregnant Women Participating'!A16</f>
        <v>Northeast Region</v>
      </c>
      <c r="B16" s="21">
        <v>37571</v>
      </c>
      <c r="C16" s="20">
        <v>37154</v>
      </c>
      <c r="D16" s="20">
        <v>37185</v>
      </c>
      <c r="E16" s="20">
        <v>36940</v>
      </c>
      <c r="F16" s="20">
        <v>35821</v>
      </c>
      <c r="G16" s="20">
        <v>35755</v>
      </c>
      <c r="H16" s="20">
        <v>35270</v>
      </c>
      <c r="I16" s="20">
        <v>34856</v>
      </c>
      <c r="J16" s="20">
        <v>34825</v>
      </c>
      <c r="K16" s="20">
        <v>34256</v>
      </c>
      <c r="L16" s="20">
        <v>34606</v>
      </c>
      <c r="M16" s="49">
        <v>35104</v>
      </c>
      <c r="N16" s="21">
        <f aca="true" t="shared" si="1" ref="N16:N104">IF(SUM(B16:M16)&gt;0,AVERAGE(B16:M16)," ")</f>
        <v>35778.583333333336</v>
      </c>
    </row>
    <row r="17" spans="1:14" ht="12" customHeight="1">
      <c r="A17" s="10" t="str">
        <f>'Pregnant Women Participating'!A17</f>
        <v>Delaware</v>
      </c>
      <c r="B17" s="18">
        <v>1179</v>
      </c>
      <c r="C17" s="16">
        <v>1339</v>
      </c>
      <c r="D17" s="16">
        <v>1384</v>
      </c>
      <c r="E17" s="16">
        <v>1477</v>
      </c>
      <c r="F17" s="16">
        <v>1431</v>
      </c>
      <c r="G17" s="16">
        <v>1418</v>
      </c>
      <c r="H17" s="16">
        <v>1421</v>
      </c>
      <c r="I17" s="16">
        <v>1420</v>
      </c>
      <c r="J17" s="16">
        <v>1397</v>
      </c>
      <c r="K17" s="16">
        <v>1398</v>
      </c>
      <c r="L17" s="16">
        <v>1395</v>
      </c>
      <c r="M17" s="50">
        <v>1409</v>
      </c>
      <c r="N17" s="18">
        <f t="shared" si="1"/>
        <v>1389</v>
      </c>
    </row>
    <row r="18" spans="1:14" ht="12" customHeight="1">
      <c r="A18" s="10" t="str">
        <f>'Pregnant Women Participating'!A18</f>
        <v>District of Columbia</v>
      </c>
      <c r="B18" s="18">
        <v>931</v>
      </c>
      <c r="C18" s="16">
        <v>947</v>
      </c>
      <c r="D18" s="16">
        <v>934</v>
      </c>
      <c r="E18" s="16">
        <v>960</v>
      </c>
      <c r="F18" s="16">
        <v>919</v>
      </c>
      <c r="G18" s="16">
        <v>954</v>
      </c>
      <c r="H18" s="16">
        <v>939</v>
      </c>
      <c r="I18" s="16">
        <v>946</v>
      </c>
      <c r="J18" s="16">
        <v>947</v>
      </c>
      <c r="K18" s="16">
        <v>939</v>
      </c>
      <c r="L18" s="16">
        <v>988</v>
      </c>
      <c r="M18" s="50">
        <v>995</v>
      </c>
      <c r="N18" s="18">
        <f t="shared" si="1"/>
        <v>949.9166666666666</v>
      </c>
    </row>
    <row r="19" spans="1:14" ht="12" customHeight="1">
      <c r="A19" s="10" t="str">
        <f>'Pregnant Women Participating'!A19</f>
        <v>Maryland</v>
      </c>
      <c r="B19" s="18">
        <v>8350</v>
      </c>
      <c r="C19" s="16">
        <v>8397</v>
      </c>
      <c r="D19" s="16">
        <v>8173</v>
      </c>
      <c r="E19" s="16">
        <v>8171</v>
      </c>
      <c r="F19" s="16">
        <v>8107</v>
      </c>
      <c r="G19" s="16">
        <v>8047</v>
      </c>
      <c r="H19" s="16">
        <v>7953</v>
      </c>
      <c r="I19" s="16">
        <v>7833</v>
      </c>
      <c r="J19" s="16">
        <v>7797</v>
      </c>
      <c r="K19" s="16">
        <v>7685</v>
      </c>
      <c r="L19" s="16">
        <v>7642</v>
      </c>
      <c r="M19" s="50">
        <v>7795</v>
      </c>
      <c r="N19" s="18">
        <f t="shared" si="1"/>
        <v>7995.833333333333</v>
      </c>
    </row>
    <row r="20" spans="1:14" ht="12" customHeight="1">
      <c r="A20" s="10" t="str">
        <f>'Pregnant Women Participating'!A20</f>
        <v>New Jersey</v>
      </c>
      <c r="B20" s="18">
        <v>8881</v>
      </c>
      <c r="C20" s="16">
        <v>8668</v>
      </c>
      <c r="D20" s="16">
        <v>8777</v>
      </c>
      <c r="E20" s="16">
        <v>8756</v>
      </c>
      <c r="F20" s="16">
        <v>8634</v>
      </c>
      <c r="G20" s="16">
        <v>8537</v>
      </c>
      <c r="H20" s="16">
        <v>8261</v>
      </c>
      <c r="I20" s="16">
        <v>8223</v>
      </c>
      <c r="J20" s="16">
        <v>8160</v>
      </c>
      <c r="K20" s="16">
        <v>8086</v>
      </c>
      <c r="L20" s="16">
        <v>8197</v>
      </c>
      <c r="M20" s="50">
        <v>8221</v>
      </c>
      <c r="N20" s="18">
        <f t="shared" si="1"/>
        <v>8450.083333333334</v>
      </c>
    </row>
    <row r="21" spans="1:14" ht="12" customHeight="1">
      <c r="A21" s="10" t="str">
        <f>'Pregnant Women Participating'!A21</f>
        <v>Pennsylvania</v>
      </c>
      <c r="B21" s="18">
        <v>19023</v>
      </c>
      <c r="C21" s="16">
        <v>19016</v>
      </c>
      <c r="D21" s="16">
        <v>19162</v>
      </c>
      <c r="E21" s="16">
        <v>19098</v>
      </c>
      <c r="F21" s="16">
        <v>18641</v>
      </c>
      <c r="G21" s="16">
        <v>18431</v>
      </c>
      <c r="H21" s="16">
        <v>18267</v>
      </c>
      <c r="I21" s="16">
        <v>18121</v>
      </c>
      <c r="J21" s="16">
        <v>18243</v>
      </c>
      <c r="K21" s="16">
        <v>17972</v>
      </c>
      <c r="L21" s="16">
        <v>17851</v>
      </c>
      <c r="M21" s="50">
        <v>17962</v>
      </c>
      <c r="N21" s="18">
        <f t="shared" si="1"/>
        <v>18482.25</v>
      </c>
    </row>
    <row r="22" spans="1:14" ht="12" customHeight="1">
      <c r="A22" s="10" t="str">
        <f>'Pregnant Women Participating'!A22</f>
        <v>Puerto Rico</v>
      </c>
      <c r="B22" s="18">
        <v>7989</v>
      </c>
      <c r="C22" s="16">
        <v>7875</v>
      </c>
      <c r="D22" s="16">
        <v>8133</v>
      </c>
      <c r="E22" s="16">
        <v>8248</v>
      </c>
      <c r="F22" s="16">
        <v>8362</v>
      </c>
      <c r="G22" s="16">
        <v>7831</v>
      </c>
      <c r="H22" s="16">
        <v>7489</v>
      </c>
      <c r="I22" s="16">
        <v>7270</v>
      </c>
      <c r="J22" s="16">
        <v>6997</v>
      </c>
      <c r="K22" s="16">
        <v>6604</v>
      </c>
      <c r="L22" s="16">
        <v>6921</v>
      </c>
      <c r="M22" s="50">
        <v>6937</v>
      </c>
      <c r="N22" s="18">
        <f t="shared" si="1"/>
        <v>7554.666666666667</v>
      </c>
    </row>
    <row r="23" spans="1:14" ht="12" customHeight="1">
      <c r="A23" s="10" t="str">
        <f>'Pregnant Women Participating'!A23</f>
        <v>Virginia</v>
      </c>
      <c r="B23" s="18">
        <v>12865</v>
      </c>
      <c r="C23" s="16">
        <v>12778</v>
      </c>
      <c r="D23" s="16">
        <v>12675</v>
      </c>
      <c r="E23" s="16">
        <v>12626</v>
      </c>
      <c r="F23" s="16">
        <v>12426</v>
      </c>
      <c r="G23" s="16">
        <v>12267</v>
      </c>
      <c r="H23" s="16">
        <v>12169</v>
      </c>
      <c r="I23" s="16">
        <v>11916</v>
      </c>
      <c r="J23" s="16">
        <v>11887</v>
      </c>
      <c r="K23" s="16">
        <v>11659</v>
      </c>
      <c r="L23" s="16">
        <v>11795</v>
      </c>
      <c r="M23" s="50">
        <v>11913</v>
      </c>
      <c r="N23" s="18">
        <f t="shared" si="1"/>
        <v>12248</v>
      </c>
    </row>
    <row r="24" spans="1:14" ht="12" customHeight="1">
      <c r="A24" s="10" t="str">
        <f>'Pregnant Women Participating'!A24</f>
        <v>Virgin Islands</v>
      </c>
      <c r="B24" s="18">
        <v>128</v>
      </c>
      <c r="C24" s="16">
        <v>122</v>
      </c>
      <c r="D24" s="16">
        <v>121</v>
      </c>
      <c r="E24" s="16">
        <v>135</v>
      </c>
      <c r="F24" s="16">
        <v>144</v>
      </c>
      <c r="G24" s="16">
        <v>153</v>
      </c>
      <c r="H24" s="16">
        <v>147</v>
      </c>
      <c r="I24" s="16">
        <v>148</v>
      </c>
      <c r="J24" s="16">
        <v>144</v>
      </c>
      <c r="K24" s="16">
        <v>122</v>
      </c>
      <c r="L24" s="16">
        <v>104</v>
      </c>
      <c r="M24" s="50">
        <v>105</v>
      </c>
      <c r="N24" s="18">
        <f t="shared" si="1"/>
        <v>131.08333333333334</v>
      </c>
    </row>
    <row r="25" spans="1:14" ht="12" customHeight="1">
      <c r="A25" s="10" t="str">
        <f>'Pregnant Women Participating'!A25</f>
        <v>West Virginia</v>
      </c>
      <c r="B25" s="18">
        <v>4066</v>
      </c>
      <c r="C25" s="16">
        <v>4084</v>
      </c>
      <c r="D25" s="16">
        <v>4114</v>
      </c>
      <c r="E25" s="16">
        <v>4065</v>
      </c>
      <c r="F25" s="16">
        <v>4032</v>
      </c>
      <c r="G25" s="16">
        <v>3928</v>
      </c>
      <c r="H25" s="16">
        <v>3895</v>
      </c>
      <c r="I25" s="16">
        <v>3818</v>
      </c>
      <c r="J25" s="16">
        <v>3768</v>
      </c>
      <c r="K25" s="16">
        <v>3760</v>
      </c>
      <c r="L25" s="16">
        <v>3765</v>
      </c>
      <c r="M25" s="50">
        <v>3878</v>
      </c>
      <c r="N25" s="18">
        <f t="shared" si="1"/>
        <v>3931.0833333333335</v>
      </c>
    </row>
    <row r="26" spans="1:14" s="23" customFormat="1" ht="24.75" customHeight="1">
      <c r="A26" s="19" t="str">
        <f>'Pregnant Women Participating'!A26</f>
        <v>Mid-Atlantic Region</v>
      </c>
      <c r="B26" s="21">
        <v>63412</v>
      </c>
      <c r="C26" s="20">
        <v>63226</v>
      </c>
      <c r="D26" s="20">
        <v>63473</v>
      </c>
      <c r="E26" s="20">
        <v>63536</v>
      </c>
      <c r="F26" s="20">
        <v>62696</v>
      </c>
      <c r="G26" s="20">
        <v>61566</v>
      </c>
      <c r="H26" s="20">
        <v>60541</v>
      </c>
      <c r="I26" s="20">
        <v>59695</v>
      </c>
      <c r="J26" s="20">
        <v>59340</v>
      </c>
      <c r="K26" s="20">
        <v>58225</v>
      </c>
      <c r="L26" s="20">
        <v>58658</v>
      </c>
      <c r="M26" s="49">
        <v>59215</v>
      </c>
      <c r="N26" s="21">
        <f t="shared" si="1"/>
        <v>61131.916666666664</v>
      </c>
    </row>
    <row r="27" spans="1:14" ht="12" customHeight="1">
      <c r="A27" s="10" t="str">
        <f>'Pregnant Women Participating'!A27</f>
        <v>Alabama</v>
      </c>
      <c r="B27" s="18">
        <v>13448</v>
      </c>
      <c r="C27" s="16">
        <v>13521</v>
      </c>
      <c r="D27" s="16">
        <v>13621</v>
      </c>
      <c r="E27" s="16">
        <v>13726</v>
      </c>
      <c r="F27" s="16">
        <v>13443</v>
      </c>
      <c r="G27" s="16">
        <v>13270</v>
      </c>
      <c r="H27" s="16">
        <v>13038</v>
      </c>
      <c r="I27" s="16">
        <v>12620</v>
      </c>
      <c r="J27" s="16">
        <v>12554</v>
      </c>
      <c r="K27" s="16">
        <v>12314</v>
      </c>
      <c r="L27" s="16">
        <v>12417</v>
      </c>
      <c r="M27" s="50">
        <v>12715</v>
      </c>
      <c r="N27" s="18">
        <f t="shared" si="1"/>
        <v>13057.25</v>
      </c>
    </row>
    <row r="28" spans="1:14" ht="12" customHeight="1">
      <c r="A28" s="10" t="str">
        <f>'Pregnant Women Participating'!A28</f>
        <v>Florida</v>
      </c>
      <c r="B28" s="18">
        <v>32996</v>
      </c>
      <c r="C28" s="16">
        <v>33576</v>
      </c>
      <c r="D28" s="16">
        <v>33892</v>
      </c>
      <c r="E28" s="16">
        <v>34639</v>
      </c>
      <c r="F28" s="16">
        <v>33785</v>
      </c>
      <c r="G28" s="16">
        <v>32871</v>
      </c>
      <c r="H28" s="16">
        <v>32580</v>
      </c>
      <c r="I28" s="16">
        <v>31314</v>
      </c>
      <c r="J28" s="16">
        <v>30614</v>
      </c>
      <c r="K28" s="16">
        <v>30357</v>
      </c>
      <c r="L28" s="16">
        <v>30203</v>
      </c>
      <c r="M28" s="50">
        <v>30662</v>
      </c>
      <c r="N28" s="18">
        <f t="shared" si="1"/>
        <v>32290.75</v>
      </c>
    </row>
    <row r="29" spans="1:14" ht="12" customHeight="1">
      <c r="A29" s="10" t="str">
        <f>'Pregnant Women Participating'!A29</f>
        <v>Georgia</v>
      </c>
      <c r="B29" s="18">
        <v>28288</v>
      </c>
      <c r="C29" s="16">
        <v>28161</v>
      </c>
      <c r="D29" s="16">
        <v>28311</v>
      </c>
      <c r="E29" s="16">
        <v>27868</v>
      </c>
      <c r="F29" s="16">
        <v>27478</v>
      </c>
      <c r="G29" s="16">
        <v>27130</v>
      </c>
      <c r="H29" s="16">
        <v>26679</v>
      </c>
      <c r="I29" s="16">
        <v>26387</v>
      </c>
      <c r="J29" s="16">
        <v>26448</v>
      </c>
      <c r="K29" s="16">
        <v>25921</v>
      </c>
      <c r="L29" s="16">
        <v>26432</v>
      </c>
      <c r="M29" s="50">
        <v>26638</v>
      </c>
      <c r="N29" s="18">
        <f t="shared" si="1"/>
        <v>27145.083333333332</v>
      </c>
    </row>
    <row r="30" spans="1:14" ht="12" customHeight="1">
      <c r="A30" s="10" t="str">
        <f>'Pregnant Women Participating'!A30</f>
        <v>Kentucky</v>
      </c>
      <c r="B30" s="18">
        <v>9927</v>
      </c>
      <c r="C30" s="16">
        <v>9904</v>
      </c>
      <c r="D30" s="16">
        <v>9935</v>
      </c>
      <c r="E30" s="16">
        <v>9978</v>
      </c>
      <c r="F30" s="16">
        <v>9739</v>
      </c>
      <c r="G30" s="16">
        <v>9567</v>
      </c>
      <c r="H30" s="16">
        <v>9570</v>
      </c>
      <c r="I30" s="16">
        <v>9400</v>
      </c>
      <c r="J30" s="16">
        <v>9286</v>
      </c>
      <c r="K30" s="16">
        <v>9239</v>
      </c>
      <c r="L30" s="16">
        <v>9265</v>
      </c>
      <c r="M30" s="50">
        <v>9386</v>
      </c>
      <c r="N30" s="18">
        <f t="shared" si="1"/>
        <v>9599.666666666666</v>
      </c>
    </row>
    <row r="31" spans="1:14" ht="12" customHeight="1">
      <c r="A31" s="10" t="str">
        <f>'Pregnant Women Participating'!A31</f>
        <v>Mississippi</v>
      </c>
      <c r="B31" s="18">
        <v>9692</v>
      </c>
      <c r="C31" s="16">
        <v>9781</v>
      </c>
      <c r="D31" s="16">
        <v>9857</v>
      </c>
      <c r="E31" s="16">
        <v>9839</v>
      </c>
      <c r="F31" s="16">
        <v>9554</v>
      </c>
      <c r="G31" s="16">
        <v>9431</v>
      </c>
      <c r="H31" s="16">
        <v>8983</v>
      </c>
      <c r="I31" s="16">
        <v>8949</v>
      </c>
      <c r="J31" s="16">
        <v>8810</v>
      </c>
      <c r="K31" s="16">
        <v>8552</v>
      </c>
      <c r="L31" s="16">
        <v>8683</v>
      </c>
      <c r="M31" s="50">
        <v>8880</v>
      </c>
      <c r="N31" s="18">
        <f t="shared" si="1"/>
        <v>9250.916666666666</v>
      </c>
    </row>
    <row r="32" spans="1:14" ht="12" customHeight="1">
      <c r="A32" s="10" t="str">
        <f>'Pregnant Women Participating'!A32</f>
        <v>North Carolina</v>
      </c>
      <c r="B32" s="18">
        <v>18503</v>
      </c>
      <c r="C32" s="16">
        <v>18570</v>
      </c>
      <c r="D32" s="16">
        <v>18436</v>
      </c>
      <c r="E32" s="16">
        <v>18622</v>
      </c>
      <c r="F32" s="16">
        <v>17946</v>
      </c>
      <c r="G32" s="16">
        <v>17427</v>
      </c>
      <c r="H32" s="16">
        <v>17078</v>
      </c>
      <c r="I32" s="16">
        <v>16749</v>
      </c>
      <c r="J32" s="16">
        <v>16613</v>
      </c>
      <c r="K32" s="16">
        <v>16527</v>
      </c>
      <c r="L32" s="16">
        <v>16684</v>
      </c>
      <c r="M32" s="50">
        <v>17080</v>
      </c>
      <c r="N32" s="18">
        <f t="shared" si="1"/>
        <v>17519.583333333332</v>
      </c>
    </row>
    <row r="33" spans="1:14" ht="12" customHeight="1">
      <c r="A33" s="10" t="str">
        <f>'Pregnant Women Participating'!A33</f>
        <v>South Carolina</v>
      </c>
      <c r="B33" s="18">
        <v>9956</v>
      </c>
      <c r="C33" s="16">
        <v>10151</v>
      </c>
      <c r="D33" s="16">
        <v>10246</v>
      </c>
      <c r="E33" s="16">
        <v>10234</v>
      </c>
      <c r="F33" s="16">
        <v>10154</v>
      </c>
      <c r="G33" s="16">
        <v>10166</v>
      </c>
      <c r="H33" s="16">
        <v>9968</v>
      </c>
      <c r="I33" s="16">
        <v>9743</v>
      </c>
      <c r="J33" s="16">
        <v>9546</v>
      </c>
      <c r="K33" s="16">
        <v>9279</v>
      </c>
      <c r="L33" s="16">
        <v>9382</v>
      </c>
      <c r="M33" s="50">
        <v>9447</v>
      </c>
      <c r="N33" s="18">
        <f t="shared" si="1"/>
        <v>9856</v>
      </c>
    </row>
    <row r="34" spans="1:14" ht="12" customHeight="1">
      <c r="A34" s="10" t="str">
        <f>'Pregnant Women Participating'!A34</f>
        <v>Tennessee</v>
      </c>
      <c r="B34" s="18">
        <v>12989</v>
      </c>
      <c r="C34" s="16">
        <v>12883</v>
      </c>
      <c r="D34" s="16">
        <v>12941</v>
      </c>
      <c r="E34" s="16">
        <v>13114</v>
      </c>
      <c r="F34" s="16">
        <v>12878</v>
      </c>
      <c r="G34" s="16">
        <v>12785</v>
      </c>
      <c r="H34" s="16">
        <v>12462</v>
      </c>
      <c r="I34" s="16">
        <v>12219</v>
      </c>
      <c r="J34" s="16">
        <v>12223</v>
      </c>
      <c r="K34" s="16">
        <v>12136</v>
      </c>
      <c r="L34" s="16">
        <v>12033</v>
      </c>
      <c r="M34" s="50">
        <v>12160</v>
      </c>
      <c r="N34" s="18">
        <f t="shared" si="1"/>
        <v>12568.583333333334</v>
      </c>
    </row>
    <row r="35" spans="1:14" ht="12" customHeight="1">
      <c r="A35" s="10" t="str">
        <f>'Pregnant Women Participating'!A35</f>
        <v>Choctaw Indians, MS</v>
      </c>
      <c r="B35" s="18">
        <v>31</v>
      </c>
      <c r="C35" s="16">
        <v>26</v>
      </c>
      <c r="D35" s="16">
        <v>21</v>
      </c>
      <c r="E35" s="16">
        <v>18</v>
      </c>
      <c r="F35" s="16">
        <v>23</v>
      </c>
      <c r="G35" s="16">
        <v>21</v>
      </c>
      <c r="H35" s="16">
        <v>27</v>
      </c>
      <c r="I35" s="16">
        <v>36</v>
      </c>
      <c r="J35" s="16">
        <v>23</v>
      </c>
      <c r="K35" s="16">
        <v>30</v>
      </c>
      <c r="L35" s="16">
        <v>36</v>
      </c>
      <c r="M35" s="50">
        <v>32</v>
      </c>
      <c r="N35" s="18">
        <f t="shared" si="1"/>
        <v>27</v>
      </c>
    </row>
    <row r="36" spans="1:14" ht="12" customHeight="1">
      <c r="A36" s="10" t="str">
        <f>'Pregnant Women Participating'!A36</f>
        <v>Eastern Cherokee, NC</v>
      </c>
      <c r="B36" s="18">
        <v>41</v>
      </c>
      <c r="C36" s="16">
        <v>38</v>
      </c>
      <c r="D36" s="16">
        <v>45</v>
      </c>
      <c r="E36" s="16">
        <v>41</v>
      </c>
      <c r="F36" s="16">
        <v>36</v>
      </c>
      <c r="G36" s="16">
        <v>38</v>
      </c>
      <c r="H36" s="16">
        <v>38</v>
      </c>
      <c r="I36" s="16">
        <v>42</v>
      </c>
      <c r="J36" s="16">
        <v>38</v>
      </c>
      <c r="K36" s="16">
        <v>39</v>
      </c>
      <c r="L36" s="16">
        <v>48</v>
      </c>
      <c r="M36" s="50">
        <v>52</v>
      </c>
      <c r="N36" s="18">
        <f t="shared" si="1"/>
        <v>41.333333333333336</v>
      </c>
    </row>
    <row r="37" spans="1:14" s="23" customFormat="1" ht="24.75" customHeight="1">
      <c r="A37" s="19" t="str">
        <f>'Pregnant Women Participating'!A37</f>
        <v>Southeast Region</v>
      </c>
      <c r="B37" s="21">
        <v>135871</v>
      </c>
      <c r="C37" s="20">
        <v>136611</v>
      </c>
      <c r="D37" s="20">
        <v>137305</v>
      </c>
      <c r="E37" s="20">
        <v>138079</v>
      </c>
      <c r="F37" s="20">
        <v>135036</v>
      </c>
      <c r="G37" s="20">
        <v>132706</v>
      </c>
      <c r="H37" s="20">
        <v>130423</v>
      </c>
      <c r="I37" s="20">
        <v>127459</v>
      </c>
      <c r="J37" s="20">
        <v>126155</v>
      </c>
      <c r="K37" s="20">
        <v>124394</v>
      </c>
      <c r="L37" s="20">
        <v>125183</v>
      </c>
      <c r="M37" s="49">
        <v>127052</v>
      </c>
      <c r="N37" s="21">
        <f t="shared" si="1"/>
        <v>131356.16666666666</v>
      </c>
    </row>
    <row r="38" spans="1:14" ht="12" customHeight="1">
      <c r="A38" s="10" t="str">
        <f>'Pregnant Women Participating'!A38</f>
        <v>Illinois</v>
      </c>
      <c r="B38" s="18">
        <v>16329</v>
      </c>
      <c r="C38" s="16">
        <v>16092</v>
      </c>
      <c r="D38" s="16">
        <v>16149</v>
      </c>
      <c r="E38" s="16">
        <v>16134</v>
      </c>
      <c r="F38" s="16">
        <v>15834</v>
      </c>
      <c r="G38" s="16">
        <v>15838</v>
      </c>
      <c r="H38" s="16">
        <v>15800</v>
      </c>
      <c r="I38" s="16">
        <v>15739</v>
      </c>
      <c r="J38" s="16">
        <v>15743</v>
      </c>
      <c r="K38" s="16">
        <v>15627</v>
      </c>
      <c r="L38" s="16">
        <v>16063</v>
      </c>
      <c r="M38" s="50">
        <v>16162</v>
      </c>
      <c r="N38" s="18">
        <f t="shared" si="1"/>
        <v>15959.166666666666</v>
      </c>
    </row>
    <row r="39" spans="1:14" ht="12" customHeight="1">
      <c r="A39" s="10" t="str">
        <f>'Pregnant Women Participating'!A39</f>
        <v>Indiana</v>
      </c>
      <c r="B39" s="18">
        <v>14889</v>
      </c>
      <c r="C39" s="16">
        <v>14560</v>
      </c>
      <c r="D39" s="16">
        <v>14632</v>
      </c>
      <c r="E39" s="16">
        <v>14699</v>
      </c>
      <c r="F39" s="16">
        <v>14184</v>
      </c>
      <c r="G39" s="16">
        <v>14201</v>
      </c>
      <c r="H39" s="16">
        <v>13945</v>
      </c>
      <c r="I39" s="16">
        <v>13839</v>
      </c>
      <c r="J39" s="16">
        <v>13806</v>
      </c>
      <c r="K39" s="16">
        <v>13323</v>
      </c>
      <c r="L39" s="16">
        <v>13287</v>
      </c>
      <c r="M39" s="50">
        <v>13028</v>
      </c>
      <c r="N39" s="18">
        <f t="shared" si="1"/>
        <v>14032.75</v>
      </c>
    </row>
    <row r="40" spans="1:14" ht="12" customHeight="1">
      <c r="A40" s="10" t="str">
        <f>'Pregnant Women Participating'!A40</f>
        <v>Michigan</v>
      </c>
      <c r="B40" s="18">
        <v>17884</v>
      </c>
      <c r="C40" s="16">
        <v>17689</v>
      </c>
      <c r="D40" s="16">
        <v>17542</v>
      </c>
      <c r="E40" s="16">
        <v>17308</v>
      </c>
      <c r="F40" s="16">
        <v>17177</v>
      </c>
      <c r="G40" s="16">
        <v>16738</v>
      </c>
      <c r="H40" s="16">
        <v>16919</v>
      </c>
      <c r="I40" s="16">
        <v>16543</v>
      </c>
      <c r="J40" s="16">
        <v>16729</v>
      </c>
      <c r="K40" s="16">
        <v>16720</v>
      </c>
      <c r="L40" s="16">
        <v>16511</v>
      </c>
      <c r="M40" s="50">
        <v>17046</v>
      </c>
      <c r="N40" s="18">
        <f t="shared" si="1"/>
        <v>17067.166666666668</v>
      </c>
    </row>
    <row r="41" spans="1:14" ht="12" customHeight="1">
      <c r="A41" s="10" t="str">
        <f>'Pregnant Women Participating'!A41</f>
        <v>Minnesota</v>
      </c>
      <c r="B41" s="18">
        <v>7327</v>
      </c>
      <c r="C41" s="16">
        <v>7237</v>
      </c>
      <c r="D41" s="16">
        <v>7152</v>
      </c>
      <c r="E41" s="16">
        <v>7055</v>
      </c>
      <c r="F41" s="16">
        <v>6899</v>
      </c>
      <c r="G41" s="16">
        <v>6903</v>
      </c>
      <c r="H41" s="16">
        <v>6911</v>
      </c>
      <c r="I41" s="16">
        <v>6766</v>
      </c>
      <c r="J41" s="16">
        <v>6875</v>
      </c>
      <c r="K41" s="16">
        <v>6815</v>
      </c>
      <c r="L41" s="16">
        <v>6916</v>
      </c>
      <c r="M41" s="50">
        <v>7008</v>
      </c>
      <c r="N41" s="18">
        <f t="shared" si="1"/>
        <v>6988.666666666667</v>
      </c>
    </row>
    <row r="42" spans="1:14" ht="12" customHeight="1">
      <c r="A42" s="10" t="str">
        <f>'Pregnant Women Participating'!A42</f>
        <v>Ohio</v>
      </c>
      <c r="B42" s="18">
        <v>20337</v>
      </c>
      <c r="C42" s="16">
        <v>19772</v>
      </c>
      <c r="D42" s="16">
        <v>16393</v>
      </c>
      <c r="E42" s="16">
        <v>16407</v>
      </c>
      <c r="F42" s="16">
        <v>15987</v>
      </c>
      <c r="G42" s="16">
        <v>15883</v>
      </c>
      <c r="H42" s="16">
        <v>15688</v>
      </c>
      <c r="I42" s="16">
        <v>15418</v>
      </c>
      <c r="J42" s="16">
        <v>15333</v>
      </c>
      <c r="K42" s="16">
        <v>15047</v>
      </c>
      <c r="L42" s="16">
        <v>15298</v>
      </c>
      <c r="M42" s="50">
        <v>15368</v>
      </c>
      <c r="N42" s="18">
        <f t="shared" si="1"/>
        <v>16410.916666666668</v>
      </c>
    </row>
    <row r="43" spans="1:14" ht="12" customHeight="1">
      <c r="A43" s="10" t="str">
        <f>'Pregnant Women Participating'!A43</f>
        <v>Wisconsin</v>
      </c>
      <c r="B43" s="18">
        <v>8479</v>
      </c>
      <c r="C43" s="16">
        <v>8420</v>
      </c>
      <c r="D43" s="16">
        <v>8476</v>
      </c>
      <c r="E43" s="16">
        <v>8383</v>
      </c>
      <c r="F43" s="16">
        <v>8191</v>
      </c>
      <c r="G43" s="16">
        <v>8050</v>
      </c>
      <c r="H43" s="16">
        <v>8097</v>
      </c>
      <c r="I43" s="16">
        <v>8060</v>
      </c>
      <c r="J43" s="16">
        <v>8093</v>
      </c>
      <c r="K43" s="16">
        <v>8012</v>
      </c>
      <c r="L43" s="16">
        <v>8141</v>
      </c>
      <c r="M43" s="50">
        <v>8264</v>
      </c>
      <c r="N43" s="18">
        <f t="shared" si="1"/>
        <v>8222.166666666666</v>
      </c>
    </row>
    <row r="44" spans="1:14" s="23" customFormat="1" ht="24.75" customHeight="1">
      <c r="A44" s="19" t="str">
        <f>'Pregnant Women Participating'!A44</f>
        <v>Midwest Region</v>
      </c>
      <c r="B44" s="21">
        <v>85245</v>
      </c>
      <c r="C44" s="20">
        <v>83770</v>
      </c>
      <c r="D44" s="20">
        <v>80344</v>
      </c>
      <c r="E44" s="20">
        <v>79986</v>
      </c>
      <c r="F44" s="20">
        <v>78272</v>
      </c>
      <c r="G44" s="20">
        <v>77613</v>
      </c>
      <c r="H44" s="20">
        <v>77360</v>
      </c>
      <c r="I44" s="20">
        <v>76365</v>
      </c>
      <c r="J44" s="20">
        <v>76579</v>
      </c>
      <c r="K44" s="20">
        <v>75544</v>
      </c>
      <c r="L44" s="20">
        <v>76216</v>
      </c>
      <c r="M44" s="49">
        <v>76876</v>
      </c>
      <c r="N44" s="21">
        <f t="shared" si="1"/>
        <v>78680.83333333333</v>
      </c>
    </row>
    <row r="45" spans="1:14" ht="12" customHeight="1">
      <c r="A45" s="10" t="str">
        <f>'Pregnant Women Participating'!A45</f>
        <v>Arkansas</v>
      </c>
      <c r="B45" s="18">
        <v>9007</v>
      </c>
      <c r="C45" s="16">
        <v>8944</v>
      </c>
      <c r="D45" s="16">
        <v>9031</v>
      </c>
      <c r="E45" s="16">
        <v>9034</v>
      </c>
      <c r="F45" s="16">
        <v>8908</v>
      </c>
      <c r="G45" s="16">
        <v>8653</v>
      </c>
      <c r="H45" s="16">
        <v>8521</v>
      </c>
      <c r="I45" s="16">
        <v>8319</v>
      </c>
      <c r="J45" s="16">
        <v>8307</v>
      </c>
      <c r="K45" s="16">
        <v>8129</v>
      </c>
      <c r="L45" s="16">
        <v>8293</v>
      </c>
      <c r="M45" s="50">
        <v>8466</v>
      </c>
      <c r="N45" s="18">
        <f t="shared" si="1"/>
        <v>8634.333333333334</v>
      </c>
    </row>
    <row r="46" spans="1:14" ht="12" customHeight="1">
      <c r="A46" s="10" t="str">
        <f>'Pregnant Women Participating'!A46</f>
        <v>Louisiana</v>
      </c>
      <c r="B46" s="18">
        <v>15056</v>
      </c>
      <c r="C46" s="16">
        <v>15300</v>
      </c>
      <c r="D46" s="16">
        <v>15604</v>
      </c>
      <c r="E46" s="16">
        <v>16055</v>
      </c>
      <c r="F46" s="16">
        <v>15895</v>
      </c>
      <c r="G46" s="16">
        <v>15379</v>
      </c>
      <c r="H46" s="16">
        <v>14917</v>
      </c>
      <c r="I46" s="16">
        <v>14459</v>
      </c>
      <c r="J46" s="16">
        <v>14145</v>
      </c>
      <c r="K46" s="16">
        <v>13728</v>
      </c>
      <c r="L46" s="16">
        <v>13857</v>
      </c>
      <c r="M46" s="50">
        <v>14155</v>
      </c>
      <c r="N46" s="18">
        <f t="shared" si="1"/>
        <v>14879.166666666666</v>
      </c>
    </row>
    <row r="47" spans="1:14" ht="12" customHeight="1">
      <c r="A47" s="10" t="str">
        <f>'Pregnant Women Participating'!A47</f>
        <v>New Mexico</v>
      </c>
      <c r="B47" s="18">
        <v>2882</v>
      </c>
      <c r="C47" s="16">
        <v>2866</v>
      </c>
      <c r="D47" s="16">
        <v>2859</v>
      </c>
      <c r="E47" s="16">
        <v>2870</v>
      </c>
      <c r="F47" s="16">
        <v>2829</v>
      </c>
      <c r="G47" s="16">
        <v>2783</v>
      </c>
      <c r="H47" s="16">
        <v>2646</v>
      </c>
      <c r="I47" s="16">
        <v>2650</v>
      </c>
      <c r="J47" s="16">
        <v>2685</v>
      </c>
      <c r="K47" s="16">
        <v>2666</v>
      </c>
      <c r="L47" s="16">
        <v>2685</v>
      </c>
      <c r="M47" s="50">
        <v>2743</v>
      </c>
      <c r="N47" s="18">
        <f t="shared" si="1"/>
        <v>2763.6666666666665</v>
      </c>
    </row>
    <row r="48" spans="1:14" ht="12" customHeight="1">
      <c r="A48" s="10" t="str">
        <f>'Pregnant Women Participating'!A48</f>
        <v>Oklahoma</v>
      </c>
      <c r="B48" s="18">
        <v>6591</v>
      </c>
      <c r="C48" s="16">
        <v>6540</v>
      </c>
      <c r="D48" s="16">
        <v>6489</v>
      </c>
      <c r="E48" s="16">
        <v>6413</v>
      </c>
      <c r="F48" s="16">
        <v>6284</v>
      </c>
      <c r="G48" s="16">
        <v>6206</v>
      </c>
      <c r="H48" s="16">
        <v>6116</v>
      </c>
      <c r="I48" s="16">
        <v>6110</v>
      </c>
      <c r="J48" s="16">
        <v>6169</v>
      </c>
      <c r="K48" s="16">
        <v>6072</v>
      </c>
      <c r="L48" s="16">
        <v>5966</v>
      </c>
      <c r="M48" s="50">
        <v>5771</v>
      </c>
      <c r="N48" s="18">
        <f t="shared" si="1"/>
        <v>6227.25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43482</v>
      </c>
      <c r="C50" s="16">
        <v>43760</v>
      </c>
      <c r="D50" s="16">
        <v>43917</v>
      </c>
      <c r="E50" s="16">
        <v>44293</v>
      </c>
      <c r="F50" s="16">
        <v>43659</v>
      </c>
      <c r="G50" s="16">
        <v>42678</v>
      </c>
      <c r="H50" s="16">
        <v>41641</v>
      </c>
      <c r="I50" s="16">
        <v>40510</v>
      </c>
      <c r="J50" s="16">
        <v>40183</v>
      </c>
      <c r="K50" s="16">
        <v>38620</v>
      </c>
      <c r="L50" s="16">
        <v>39037</v>
      </c>
      <c r="M50" s="50">
        <v>39800</v>
      </c>
      <c r="N50" s="18">
        <f t="shared" si="1"/>
        <v>41798.333333333336</v>
      </c>
    </row>
    <row r="51" spans="1:14" ht="12" customHeight="1">
      <c r="A51" s="10" t="str">
        <f>'Pregnant Women Participating'!A51</f>
        <v>Acoma, Canoncito &amp; Laguna, NM</v>
      </c>
      <c r="B51" s="18">
        <v>22</v>
      </c>
      <c r="C51" s="16">
        <v>22</v>
      </c>
      <c r="D51" s="16">
        <v>27</v>
      </c>
      <c r="E51" s="16">
        <v>23</v>
      </c>
      <c r="F51" s="16">
        <v>15</v>
      </c>
      <c r="G51" s="16">
        <v>13</v>
      </c>
      <c r="H51" s="16">
        <v>17</v>
      </c>
      <c r="I51" s="16">
        <v>17</v>
      </c>
      <c r="J51" s="16">
        <v>20</v>
      </c>
      <c r="K51" s="16">
        <v>17</v>
      </c>
      <c r="L51" s="16">
        <v>19</v>
      </c>
      <c r="M51" s="50">
        <v>22</v>
      </c>
      <c r="N51" s="18">
        <f t="shared" si="1"/>
        <v>19.5</v>
      </c>
    </row>
    <row r="52" spans="1:14" ht="12" customHeight="1">
      <c r="A52" s="10" t="str">
        <f>'Pregnant Women Participating'!A52</f>
        <v>Eight Northern Pueblos, NM</v>
      </c>
      <c r="B52" s="18">
        <v>14</v>
      </c>
      <c r="C52" s="16">
        <v>18</v>
      </c>
      <c r="D52" s="16">
        <v>19</v>
      </c>
      <c r="E52" s="16">
        <v>20</v>
      </c>
      <c r="F52" s="16">
        <v>19</v>
      </c>
      <c r="G52" s="16">
        <v>20</v>
      </c>
      <c r="H52" s="16">
        <v>17</v>
      </c>
      <c r="I52" s="16">
        <v>17</v>
      </c>
      <c r="J52" s="16">
        <v>12</v>
      </c>
      <c r="K52" s="16">
        <v>12</v>
      </c>
      <c r="L52" s="16">
        <v>15</v>
      </c>
      <c r="M52" s="50">
        <v>15</v>
      </c>
      <c r="N52" s="18">
        <f t="shared" si="1"/>
        <v>16.5</v>
      </c>
    </row>
    <row r="53" spans="1:14" ht="12" customHeight="1">
      <c r="A53" s="10" t="str">
        <f>'Pregnant Women Participating'!A53</f>
        <v>Five Sandoval Pueblos, NM</v>
      </c>
      <c r="B53" s="18">
        <v>14</v>
      </c>
      <c r="C53" s="16">
        <v>12</v>
      </c>
      <c r="D53" s="16">
        <v>11</v>
      </c>
      <c r="E53" s="16">
        <v>12</v>
      </c>
      <c r="F53" s="16">
        <v>17</v>
      </c>
      <c r="G53" s="16">
        <v>18</v>
      </c>
      <c r="H53" s="16">
        <v>15</v>
      </c>
      <c r="I53" s="16">
        <v>17</v>
      </c>
      <c r="J53" s="16">
        <v>17</v>
      </c>
      <c r="K53" s="16">
        <v>17</v>
      </c>
      <c r="L53" s="16">
        <v>20</v>
      </c>
      <c r="M53" s="50">
        <v>21</v>
      </c>
      <c r="N53" s="18">
        <f t="shared" si="1"/>
        <v>15.916666666666666</v>
      </c>
    </row>
    <row r="54" spans="1:14" ht="12" customHeight="1">
      <c r="A54" s="10" t="str">
        <f>'Pregnant Women Participating'!A54</f>
        <v>Isleta Pueblo, NM</v>
      </c>
      <c r="B54" s="18">
        <v>88</v>
      </c>
      <c r="C54" s="16">
        <v>97</v>
      </c>
      <c r="D54" s="16">
        <v>99</v>
      </c>
      <c r="E54" s="16">
        <v>95</v>
      </c>
      <c r="F54" s="16">
        <v>91</v>
      </c>
      <c r="G54" s="16">
        <v>80</v>
      </c>
      <c r="H54" s="16">
        <v>84</v>
      </c>
      <c r="I54" s="16">
        <v>89</v>
      </c>
      <c r="J54" s="16">
        <v>96</v>
      </c>
      <c r="K54" s="16">
        <v>92</v>
      </c>
      <c r="L54" s="16">
        <v>92</v>
      </c>
      <c r="M54" s="50">
        <v>98</v>
      </c>
      <c r="N54" s="18">
        <f t="shared" si="1"/>
        <v>91.75</v>
      </c>
    </row>
    <row r="55" spans="1:14" ht="12" customHeight="1">
      <c r="A55" s="10" t="str">
        <f>'Pregnant Women Participating'!A55</f>
        <v>San Felipe Pueblo, NM</v>
      </c>
      <c r="B55" s="18">
        <v>13</v>
      </c>
      <c r="C55" s="16">
        <v>9</v>
      </c>
      <c r="D55" s="16">
        <v>9</v>
      </c>
      <c r="E55" s="16">
        <v>12</v>
      </c>
      <c r="F55" s="16">
        <v>12</v>
      </c>
      <c r="G55" s="16">
        <v>12</v>
      </c>
      <c r="H55" s="16">
        <v>10</v>
      </c>
      <c r="I55" s="16">
        <v>9</v>
      </c>
      <c r="J55" s="16">
        <v>14</v>
      </c>
      <c r="K55" s="16">
        <v>17</v>
      </c>
      <c r="L55" s="16">
        <v>20</v>
      </c>
      <c r="M55" s="50">
        <v>15</v>
      </c>
      <c r="N55" s="18">
        <f t="shared" si="1"/>
        <v>12.666666666666666</v>
      </c>
    </row>
    <row r="56" spans="1:14" ht="12" customHeight="1">
      <c r="A56" s="10" t="str">
        <f>'Pregnant Women Participating'!A56</f>
        <v>Santo Domingo Tribe, NM</v>
      </c>
      <c r="B56" s="18">
        <v>9</v>
      </c>
      <c r="C56" s="16">
        <v>11</v>
      </c>
      <c r="D56" s="16">
        <v>11</v>
      </c>
      <c r="E56" s="16">
        <v>7</v>
      </c>
      <c r="F56" s="16">
        <v>7</v>
      </c>
      <c r="G56" s="16">
        <v>6</v>
      </c>
      <c r="H56" s="16">
        <v>8</v>
      </c>
      <c r="I56" s="16">
        <v>5</v>
      </c>
      <c r="J56" s="16">
        <v>3</v>
      </c>
      <c r="K56" s="16">
        <v>7</v>
      </c>
      <c r="L56" s="16">
        <v>8</v>
      </c>
      <c r="M56" s="50">
        <v>9</v>
      </c>
      <c r="N56" s="18">
        <f t="shared" si="1"/>
        <v>7.583333333333333</v>
      </c>
    </row>
    <row r="57" spans="1:14" ht="12" customHeight="1">
      <c r="A57" s="10" t="str">
        <f>'Pregnant Women Participating'!A57</f>
        <v>Zuni Pueblo, NM</v>
      </c>
      <c r="B57" s="18">
        <v>19</v>
      </c>
      <c r="C57" s="16">
        <v>15</v>
      </c>
      <c r="D57" s="16">
        <v>13</v>
      </c>
      <c r="E57" s="16">
        <v>9</v>
      </c>
      <c r="F57" s="16">
        <v>10</v>
      </c>
      <c r="G57" s="16">
        <v>15</v>
      </c>
      <c r="H57" s="16">
        <v>19</v>
      </c>
      <c r="I57" s="16">
        <v>21</v>
      </c>
      <c r="J57" s="16">
        <v>19</v>
      </c>
      <c r="K57" s="16">
        <v>20</v>
      </c>
      <c r="L57" s="16">
        <v>19</v>
      </c>
      <c r="M57" s="50">
        <v>13</v>
      </c>
      <c r="N57" s="18">
        <f t="shared" si="1"/>
        <v>16</v>
      </c>
    </row>
    <row r="58" spans="1:14" ht="12" customHeight="1">
      <c r="A58" s="10" t="str">
        <f>'Pregnant Women Participating'!A58</f>
        <v>Cherokee Nation, OK</v>
      </c>
      <c r="B58" s="18">
        <v>619</v>
      </c>
      <c r="C58" s="16">
        <v>637</v>
      </c>
      <c r="D58" s="16">
        <v>641</v>
      </c>
      <c r="E58" s="16">
        <v>652</v>
      </c>
      <c r="F58" s="16">
        <v>615</v>
      </c>
      <c r="G58" s="16">
        <v>615</v>
      </c>
      <c r="H58" s="16">
        <v>588</v>
      </c>
      <c r="I58" s="16">
        <v>572</v>
      </c>
      <c r="J58" s="16">
        <v>540</v>
      </c>
      <c r="K58" s="16">
        <v>544</v>
      </c>
      <c r="L58" s="16">
        <v>524</v>
      </c>
      <c r="M58" s="50">
        <v>535</v>
      </c>
      <c r="N58" s="18">
        <f t="shared" si="1"/>
        <v>590.1666666666666</v>
      </c>
    </row>
    <row r="59" spans="1:14" ht="12" customHeight="1">
      <c r="A59" s="10" t="str">
        <f>'Pregnant Women Participating'!A59</f>
        <v>Chickasaw Nation, OK</v>
      </c>
      <c r="B59" s="18">
        <v>311</v>
      </c>
      <c r="C59" s="16">
        <v>303</v>
      </c>
      <c r="D59" s="16">
        <v>306</v>
      </c>
      <c r="E59" s="16">
        <v>303</v>
      </c>
      <c r="F59" s="16">
        <v>307</v>
      </c>
      <c r="G59" s="16">
        <v>292</v>
      </c>
      <c r="H59" s="16">
        <v>314</v>
      </c>
      <c r="I59" s="16">
        <v>319</v>
      </c>
      <c r="J59" s="16">
        <v>317</v>
      </c>
      <c r="K59" s="16">
        <v>310</v>
      </c>
      <c r="L59" s="16">
        <v>296</v>
      </c>
      <c r="M59" s="50">
        <v>334</v>
      </c>
      <c r="N59" s="18">
        <f t="shared" si="1"/>
        <v>309.3333333333333</v>
      </c>
    </row>
    <row r="60" spans="1:14" ht="12" customHeight="1">
      <c r="A60" s="10" t="str">
        <f>'Pregnant Women Participating'!A60</f>
        <v>Choctaw Nation, OK</v>
      </c>
      <c r="B60" s="18">
        <v>361</v>
      </c>
      <c r="C60" s="16">
        <v>358</v>
      </c>
      <c r="D60" s="16">
        <v>350</v>
      </c>
      <c r="E60" s="16">
        <v>376</v>
      </c>
      <c r="F60" s="16">
        <v>357</v>
      </c>
      <c r="G60" s="16">
        <v>369</v>
      </c>
      <c r="H60" s="16">
        <v>389</v>
      </c>
      <c r="I60" s="16">
        <v>387</v>
      </c>
      <c r="J60" s="16">
        <v>392</v>
      </c>
      <c r="K60" s="16">
        <v>382</v>
      </c>
      <c r="L60" s="16">
        <v>396</v>
      </c>
      <c r="M60" s="50">
        <v>390</v>
      </c>
      <c r="N60" s="18">
        <f t="shared" si="1"/>
        <v>375.5833333333333</v>
      </c>
    </row>
    <row r="61" spans="1:14" ht="12" customHeight="1">
      <c r="A61" s="10" t="str">
        <f>'Pregnant Women Participating'!A61</f>
        <v>Citizen Potawatomi Nation, OK</v>
      </c>
      <c r="B61" s="18">
        <v>101</v>
      </c>
      <c r="C61" s="16">
        <v>93</v>
      </c>
      <c r="D61" s="16">
        <v>101</v>
      </c>
      <c r="E61" s="16">
        <v>106</v>
      </c>
      <c r="F61" s="16">
        <v>117</v>
      </c>
      <c r="G61" s="16">
        <v>126</v>
      </c>
      <c r="H61" s="16">
        <v>125</v>
      </c>
      <c r="I61" s="16">
        <v>123</v>
      </c>
      <c r="J61" s="16">
        <v>112</v>
      </c>
      <c r="K61" s="16">
        <v>99</v>
      </c>
      <c r="L61" s="16">
        <v>102</v>
      </c>
      <c r="M61" s="50">
        <v>111</v>
      </c>
      <c r="N61" s="18">
        <f t="shared" si="1"/>
        <v>109.66666666666667</v>
      </c>
    </row>
    <row r="62" spans="1:14" ht="12" customHeight="1">
      <c r="A62" s="10" t="str">
        <f>'Pregnant Women Participating'!A62</f>
        <v>Inter-Tribal Council, OK</v>
      </c>
      <c r="B62" s="18">
        <v>85</v>
      </c>
      <c r="C62" s="16">
        <v>82</v>
      </c>
      <c r="D62" s="16">
        <v>76</v>
      </c>
      <c r="E62" s="16">
        <v>73</v>
      </c>
      <c r="F62" s="16">
        <v>72</v>
      </c>
      <c r="G62" s="16">
        <v>77</v>
      </c>
      <c r="H62" s="16">
        <v>69</v>
      </c>
      <c r="I62" s="16">
        <v>68</v>
      </c>
      <c r="J62" s="16">
        <v>66</v>
      </c>
      <c r="K62" s="16">
        <v>58</v>
      </c>
      <c r="L62" s="16">
        <v>61</v>
      </c>
      <c r="M62" s="50">
        <v>62</v>
      </c>
      <c r="N62" s="18">
        <f t="shared" si="1"/>
        <v>70.75</v>
      </c>
    </row>
    <row r="63" spans="1:14" ht="12" customHeight="1">
      <c r="A63" s="10" t="str">
        <f>'Pregnant Women Participating'!A63</f>
        <v>Muscogee Creek Nation, OK</v>
      </c>
      <c r="B63" s="18">
        <v>232</v>
      </c>
      <c r="C63" s="16">
        <v>243</v>
      </c>
      <c r="D63" s="16">
        <v>242</v>
      </c>
      <c r="E63" s="16">
        <v>252</v>
      </c>
      <c r="F63" s="16">
        <v>229</v>
      </c>
      <c r="G63" s="16">
        <v>228</v>
      </c>
      <c r="H63" s="16">
        <v>220</v>
      </c>
      <c r="I63" s="16">
        <v>205</v>
      </c>
      <c r="J63" s="16">
        <v>215</v>
      </c>
      <c r="K63" s="16">
        <v>201</v>
      </c>
      <c r="L63" s="16">
        <v>212</v>
      </c>
      <c r="M63" s="50">
        <v>205</v>
      </c>
      <c r="N63" s="18">
        <f t="shared" si="1"/>
        <v>223.66666666666666</v>
      </c>
    </row>
    <row r="64" spans="1:14" ht="12" customHeight="1">
      <c r="A64" s="10" t="str">
        <f>'Pregnant Women Participating'!A64</f>
        <v>Osage Tribal Council, OK</v>
      </c>
      <c r="B64" s="18">
        <v>294</v>
      </c>
      <c r="C64" s="16">
        <v>292</v>
      </c>
      <c r="D64" s="16">
        <v>292</v>
      </c>
      <c r="E64" s="16">
        <v>279</v>
      </c>
      <c r="F64" s="16">
        <v>266</v>
      </c>
      <c r="G64" s="16">
        <v>252</v>
      </c>
      <c r="H64" s="16">
        <v>264</v>
      </c>
      <c r="I64" s="16">
        <v>254</v>
      </c>
      <c r="J64" s="16">
        <v>260</v>
      </c>
      <c r="K64" s="16">
        <v>245</v>
      </c>
      <c r="L64" s="16">
        <v>267</v>
      </c>
      <c r="M64" s="50">
        <v>274</v>
      </c>
      <c r="N64" s="18">
        <f t="shared" si="1"/>
        <v>269.9166666666667</v>
      </c>
    </row>
    <row r="65" spans="1:14" ht="12" customHeight="1">
      <c r="A65" s="10" t="str">
        <f>'Pregnant Women Participating'!A65</f>
        <v>Otoe-Missouria Tribe, OK</v>
      </c>
      <c r="B65" s="18">
        <v>42</v>
      </c>
      <c r="C65" s="16">
        <v>48</v>
      </c>
      <c r="D65" s="16">
        <v>41</v>
      </c>
      <c r="E65" s="16">
        <v>44</v>
      </c>
      <c r="F65" s="16">
        <v>42</v>
      </c>
      <c r="G65" s="16">
        <v>40</v>
      </c>
      <c r="H65" s="16">
        <v>40</v>
      </c>
      <c r="I65" s="16">
        <v>35</v>
      </c>
      <c r="J65" s="16">
        <v>36</v>
      </c>
      <c r="K65" s="16">
        <v>30</v>
      </c>
      <c r="L65" s="16">
        <v>35</v>
      </c>
      <c r="M65" s="50">
        <v>32</v>
      </c>
      <c r="N65" s="18">
        <f t="shared" si="1"/>
        <v>38.75</v>
      </c>
    </row>
    <row r="66" spans="1:14" ht="12" customHeight="1">
      <c r="A66" s="10" t="str">
        <f>'Pregnant Women Participating'!A66</f>
        <v>Wichita, Caddo &amp; Delaware (WCD), OK</v>
      </c>
      <c r="B66" s="18">
        <v>339</v>
      </c>
      <c r="C66" s="16">
        <v>328</v>
      </c>
      <c r="D66" s="16">
        <v>334</v>
      </c>
      <c r="E66" s="16">
        <v>355</v>
      </c>
      <c r="F66" s="16">
        <v>355</v>
      </c>
      <c r="G66" s="16">
        <v>361</v>
      </c>
      <c r="H66" s="16">
        <v>354</v>
      </c>
      <c r="I66" s="16">
        <v>380</v>
      </c>
      <c r="J66" s="16">
        <v>391</v>
      </c>
      <c r="K66" s="16">
        <v>352</v>
      </c>
      <c r="L66" s="16">
        <v>341</v>
      </c>
      <c r="M66" s="50">
        <v>330</v>
      </c>
      <c r="N66" s="18">
        <f t="shared" si="1"/>
        <v>351.6666666666667</v>
      </c>
    </row>
    <row r="67" spans="1:14" s="23" customFormat="1" ht="24.75" customHeight="1">
      <c r="A67" s="19" t="str">
        <f>'Pregnant Women Participating'!A67</f>
        <v>Southwest Region</v>
      </c>
      <c r="B67" s="21">
        <v>79581</v>
      </c>
      <c r="C67" s="20">
        <v>79978</v>
      </c>
      <c r="D67" s="20">
        <v>80472</v>
      </c>
      <c r="E67" s="20">
        <v>81283</v>
      </c>
      <c r="F67" s="20">
        <v>80106</v>
      </c>
      <c r="G67" s="20">
        <v>78223</v>
      </c>
      <c r="H67" s="20">
        <v>76374</v>
      </c>
      <c r="I67" s="20">
        <v>74566</v>
      </c>
      <c r="J67" s="20">
        <v>73999</v>
      </c>
      <c r="K67" s="20">
        <v>71618</v>
      </c>
      <c r="L67" s="20">
        <v>72265</v>
      </c>
      <c r="M67" s="49">
        <v>73401</v>
      </c>
      <c r="N67" s="21">
        <f t="shared" si="1"/>
        <v>76822.16666666667</v>
      </c>
    </row>
    <row r="68" spans="1:14" ht="12" customHeight="1">
      <c r="A68" s="10" t="str">
        <f>'Pregnant Women Participating'!A68</f>
        <v>Colorado</v>
      </c>
      <c r="B68" s="18">
        <v>7357</v>
      </c>
      <c r="C68" s="16">
        <v>7060</v>
      </c>
      <c r="D68" s="16">
        <v>7142</v>
      </c>
      <c r="E68" s="16">
        <v>7092</v>
      </c>
      <c r="F68" s="16">
        <v>6901</v>
      </c>
      <c r="G68" s="16">
        <v>6847</v>
      </c>
      <c r="H68" s="16">
        <v>6701</v>
      </c>
      <c r="I68" s="16">
        <v>6619</v>
      </c>
      <c r="J68" s="16">
        <v>6690</v>
      </c>
      <c r="K68" s="16">
        <v>6588</v>
      </c>
      <c r="L68" s="16">
        <v>6712</v>
      </c>
      <c r="M68" s="50">
        <v>6793</v>
      </c>
      <c r="N68" s="18">
        <f t="shared" si="1"/>
        <v>6875.166666666667</v>
      </c>
    </row>
    <row r="69" spans="1:14" ht="12" customHeight="1">
      <c r="A69" s="10" t="str">
        <f>'Pregnant Women Participating'!A69</f>
        <v>Iowa</v>
      </c>
      <c r="B69" s="18">
        <v>5594</v>
      </c>
      <c r="C69" s="16">
        <v>5572</v>
      </c>
      <c r="D69" s="16">
        <v>5585</v>
      </c>
      <c r="E69" s="16">
        <v>5615</v>
      </c>
      <c r="F69" s="16">
        <v>5421</v>
      </c>
      <c r="G69" s="16">
        <v>5268</v>
      </c>
      <c r="H69" s="16">
        <v>5128</v>
      </c>
      <c r="I69" s="16">
        <v>5072</v>
      </c>
      <c r="J69" s="16">
        <v>5165</v>
      </c>
      <c r="K69" s="16">
        <v>5132</v>
      </c>
      <c r="L69" s="16">
        <v>5349</v>
      </c>
      <c r="M69" s="50">
        <v>5491</v>
      </c>
      <c r="N69" s="18">
        <f t="shared" si="1"/>
        <v>5366</v>
      </c>
    </row>
    <row r="70" spans="1:14" ht="12" customHeight="1">
      <c r="A70" s="10" t="str">
        <f>'Pregnant Women Participating'!A70</f>
        <v>Kansas</v>
      </c>
      <c r="B70" s="18">
        <v>4371</v>
      </c>
      <c r="C70" s="16">
        <v>4371</v>
      </c>
      <c r="D70" s="16">
        <v>4370</v>
      </c>
      <c r="E70" s="16">
        <v>4374</v>
      </c>
      <c r="F70" s="16">
        <v>4240</v>
      </c>
      <c r="G70" s="16">
        <v>4031</v>
      </c>
      <c r="H70" s="16">
        <v>3975</v>
      </c>
      <c r="I70" s="16">
        <v>3905</v>
      </c>
      <c r="J70" s="16">
        <v>3808</v>
      </c>
      <c r="K70" s="16">
        <v>3754</v>
      </c>
      <c r="L70" s="16">
        <v>3831</v>
      </c>
      <c r="M70" s="50">
        <v>3959</v>
      </c>
      <c r="N70" s="18">
        <f t="shared" si="1"/>
        <v>4082.4166666666665</v>
      </c>
    </row>
    <row r="71" spans="1:14" ht="12" customHeight="1">
      <c r="A71" s="10" t="str">
        <f>'Pregnant Women Participating'!A71</f>
        <v>Missouri</v>
      </c>
      <c r="B71" s="18">
        <v>11573</v>
      </c>
      <c r="C71" s="16">
        <v>11558</v>
      </c>
      <c r="D71" s="16">
        <v>11535</v>
      </c>
      <c r="E71" s="16">
        <v>11509</v>
      </c>
      <c r="F71" s="16">
        <v>11323</v>
      </c>
      <c r="G71" s="16">
        <v>11092</v>
      </c>
      <c r="H71" s="16">
        <v>10869</v>
      </c>
      <c r="I71" s="16">
        <v>10706</v>
      </c>
      <c r="J71" s="16">
        <v>10559</v>
      </c>
      <c r="K71" s="16">
        <v>10248</v>
      </c>
      <c r="L71" s="16">
        <v>10506</v>
      </c>
      <c r="M71" s="50">
        <v>10510</v>
      </c>
      <c r="N71" s="18">
        <f t="shared" si="1"/>
        <v>10999</v>
      </c>
    </row>
    <row r="72" spans="1:14" ht="12" customHeight="1">
      <c r="A72" s="10" t="str">
        <f>'Pregnant Women Participating'!A72</f>
        <v>Montana</v>
      </c>
      <c r="B72" s="18">
        <v>1108</v>
      </c>
      <c r="C72" s="16">
        <v>1127</v>
      </c>
      <c r="D72" s="16">
        <v>1174</v>
      </c>
      <c r="E72" s="16">
        <v>1181</v>
      </c>
      <c r="F72" s="16">
        <v>1143</v>
      </c>
      <c r="G72" s="16">
        <v>1118</v>
      </c>
      <c r="H72" s="16">
        <v>1079</v>
      </c>
      <c r="I72" s="16">
        <v>1054</v>
      </c>
      <c r="J72" s="16">
        <v>1050</v>
      </c>
      <c r="K72" s="16">
        <v>1016</v>
      </c>
      <c r="L72" s="16">
        <v>1027</v>
      </c>
      <c r="M72" s="50">
        <v>1047</v>
      </c>
      <c r="N72" s="18">
        <f t="shared" si="1"/>
        <v>1093.6666666666667</v>
      </c>
    </row>
    <row r="73" spans="1:14" ht="12" customHeight="1">
      <c r="A73" s="10" t="str">
        <f>'Pregnant Women Participating'!A73</f>
        <v>Nebraska</v>
      </c>
      <c r="B73" s="18">
        <v>2830</v>
      </c>
      <c r="C73" s="16">
        <v>3040</v>
      </c>
      <c r="D73" s="16">
        <v>3060</v>
      </c>
      <c r="E73" s="16">
        <v>3056</v>
      </c>
      <c r="F73" s="16">
        <v>2897</v>
      </c>
      <c r="G73" s="16">
        <v>2920</v>
      </c>
      <c r="H73" s="16">
        <v>2804</v>
      </c>
      <c r="I73" s="16">
        <v>2742</v>
      </c>
      <c r="J73" s="16">
        <v>2858</v>
      </c>
      <c r="K73" s="16">
        <v>2775</v>
      </c>
      <c r="L73" s="16">
        <v>2818</v>
      </c>
      <c r="M73" s="50">
        <v>2889</v>
      </c>
      <c r="N73" s="18">
        <f t="shared" si="1"/>
        <v>2890.75</v>
      </c>
    </row>
    <row r="74" spans="1:14" ht="12" customHeight="1">
      <c r="A74" s="10" t="str">
        <f>'Pregnant Women Participating'!A74</f>
        <v>North Dakota</v>
      </c>
      <c r="B74" s="18">
        <v>1005</v>
      </c>
      <c r="C74" s="16">
        <v>1019</v>
      </c>
      <c r="D74" s="16">
        <v>1034</v>
      </c>
      <c r="E74" s="16">
        <v>1030</v>
      </c>
      <c r="F74" s="16">
        <v>1012</v>
      </c>
      <c r="G74" s="16">
        <v>983</v>
      </c>
      <c r="H74" s="16">
        <v>996</v>
      </c>
      <c r="I74" s="16">
        <v>973</v>
      </c>
      <c r="J74" s="16">
        <v>1022</v>
      </c>
      <c r="K74" s="16">
        <v>981</v>
      </c>
      <c r="L74" s="16">
        <v>993</v>
      </c>
      <c r="M74" s="50">
        <v>992</v>
      </c>
      <c r="N74" s="18">
        <f t="shared" si="1"/>
        <v>1003.3333333333334</v>
      </c>
    </row>
    <row r="75" spans="1:14" ht="12" customHeight="1">
      <c r="A75" s="10" t="str">
        <f>'Pregnant Women Participating'!A75</f>
        <v>South Dakota</v>
      </c>
      <c r="B75" s="18">
        <v>1300</v>
      </c>
      <c r="C75" s="16">
        <v>1280</v>
      </c>
      <c r="D75" s="16">
        <v>1304</v>
      </c>
      <c r="E75" s="16">
        <v>1311</v>
      </c>
      <c r="F75" s="16">
        <v>1256</v>
      </c>
      <c r="G75" s="16">
        <v>1236</v>
      </c>
      <c r="H75" s="16">
        <v>1235</v>
      </c>
      <c r="I75" s="16">
        <v>1204</v>
      </c>
      <c r="J75" s="16">
        <v>1225</v>
      </c>
      <c r="K75" s="16">
        <v>1180</v>
      </c>
      <c r="L75" s="16">
        <v>1246</v>
      </c>
      <c r="M75" s="50">
        <v>1227</v>
      </c>
      <c r="N75" s="18">
        <f t="shared" si="1"/>
        <v>1250.3333333333333</v>
      </c>
    </row>
    <row r="76" spans="1:14" ht="12" customHeight="1">
      <c r="A76" s="10" t="str">
        <f>'Pregnant Women Participating'!A76</f>
        <v>Utah</v>
      </c>
      <c r="B76" s="18">
        <v>3900</v>
      </c>
      <c r="C76" s="16">
        <v>3821</v>
      </c>
      <c r="D76" s="16">
        <v>3753</v>
      </c>
      <c r="E76" s="16">
        <v>3773</v>
      </c>
      <c r="F76" s="16">
        <v>3707</v>
      </c>
      <c r="G76" s="16">
        <v>3538</v>
      </c>
      <c r="H76" s="16">
        <v>3508</v>
      </c>
      <c r="I76" s="16">
        <v>3407</v>
      </c>
      <c r="J76" s="16">
        <v>3417</v>
      </c>
      <c r="K76" s="16">
        <v>3397</v>
      </c>
      <c r="L76" s="16">
        <v>3489</v>
      </c>
      <c r="M76" s="50">
        <v>3645</v>
      </c>
      <c r="N76" s="18">
        <f t="shared" si="1"/>
        <v>3612.9166666666665</v>
      </c>
    </row>
    <row r="77" spans="1:14" ht="12" customHeight="1">
      <c r="A77" s="10" t="str">
        <f>'Pregnant Women Participating'!A77</f>
        <v>Wyoming</v>
      </c>
      <c r="B77" s="18">
        <v>848</v>
      </c>
      <c r="C77" s="16">
        <v>824</v>
      </c>
      <c r="D77" s="16">
        <v>841</v>
      </c>
      <c r="E77" s="16">
        <v>865</v>
      </c>
      <c r="F77" s="16">
        <v>828</v>
      </c>
      <c r="G77" s="16">
        <v>842</v>
      </c>
      <c r="H77" s="16">
        <v>827</v>
      </c>
      <c r="I77" s="16">
        <v>789</v>
      </c>
      <c r="J77" s="16">
        <v>819</v>
      </c>
      <c r="K77" s="16">
        <v>760</v>
      </c>
      <c r="L77" s="16">
        <v>785</v>
      </c>
      <c r="M77" s="50">
        <v>847</v>
      </c>
      <c r="N77" s="18">
        <f t="shared" si="1"/>
        <v>822.9166666666666</v>
      </c>
    </row>
    <row r="78" spans="1:14" ht="12" customHeight="1">
      <c r="A78" s="10" t="str">
        <f>'Pregnant Women Participating'!A78</f>
        <v>Ute Mountain Ute Tribe, CO</v>
      </c>
      <c r="B78" s="18">
        <v>13</v>
      </c>
      <c r="C78" s="16">
        <v>9</v>
      </c>
      <c r="D78" s="16">
        <v>9</v>
      </c>
      <c r="E78" s="16">
        <v>12</v>
      </c>
      <c r="F78" s="16">
        <v>10</v>
      </c>
      <c r="G78" s="16">
        <v>6</v>
      </c>
      <c r="H78" s="16">
        <v>8</v>
      </c>
      <c r="I78" s="16">
        <v>8</v>
      </c>
      <c r="J78" s="16">
        <v>12</v>
      </c>
      <c r="K78" s="16">
        <v>11</v>
      </c>
      <c r="L78" s="16">
        <v>7</v>
      </c>
      <c r="M78" s="50">
        <v>7</v>
      </c>
      <c r="N78" s="18">
        <f t="shared" si="1"/>
        <v>9.333333333333334</v>
      </c>
    </row>
    <row r="79" spans="1:14" ht="12" customHeight="1">
      <c r="A79" s="10" t="str">
        <f>'Pregnant Women Participating'!A79</f>
        <v>Omaha Sioux, NE</v>
      </c>
      <c r="B79" s="18">
        <v>3</v>
      </c>
      <c r="C79" s="16">
        <v>0</v>
      </c>
      <c r="D79" s="16">
        <v>3</v>
      </c>
      <c r="E79" s="16">
        <v>2</v>
      </c>
      <c r="F79" s="16">
        <v>2</v>
      </c>
      <c r="G79" s="16">
        <v>2</v>
      </c>
      <c r="H79" s="16">
        <v>3</v>
      </c>
      <c r="I79" s="16">
        <v>1</v>
      </c>
      <c r="J79" s="16">
        <v>1</v>
      </c>
      <c r="K79" s="16">
        <v>2</v>
      </c>
      <c r="L79" s="16">
        <v>5</v>
      </c>
      <c r="M79" s="50">
        <v>6</v>
      </c>
      <c r="N79" s="18">
        <f t="shared" si="1"/>
        <v>2.5</v>
      </c>
    </row>
    <row r="80" spans="1:14" ht="12" customHeight="1">
      <c r="A80" s="10" t="str">
        <f>'Pregnant Women Participating'!A80</f>
        <v>Santee Sioux, NE</v>
      </c>
      <c r="B80" s="18">
        <v>1</v>
      </c>
      <c r="C80" s="16">
        <v>1</v>
      </c>
      <c r="D80" s="16">
        <v>4</v>
      </c>
      <c r="E80" s="16">
        <v>5</v>
      </c>
      <c r="F80" s="16">
        <v>6</v>
      </c>
      <c r="G80" s="16">
        <v>8</v>
      </c>
      <c r="H80" s="16">
        <v>6</v>
      </c>
      <c r="I80" s="16">
        <v>5</v>
      </c>
      <c r="J80" s="16">
        <v>6</v>
      </c>
      <c r="K80" s="16">
        <v>5</v>
      </c>
      <c r="L80" s="16">
        <v>8</v>
      </c>
      <c r="M80" s="50">
        <v>8</v>
      </c>
      <c r="N80" s="18">
        <f t="shared" si="1"/>
        <v>5.25</v>
      </c>
    </row>
    <row r="81" spans="1:14" ht="12" customHeight="1">
      <c r="A81" s="10" t="str">
        <f>'Pregnant Women Participating'!A81</f>
        <v>Winnebago Tribe, NE</v>
      </c>
      <c r="B81" s="18">
        <v>6</v>
      </c>
      <c r="C81" s="16">
        <v>6</v>
      </c>
      <c r="D81" s="16">
        <v>9</v>
      </c>
      <c r="E81" s="16">
        <v>10</v>
      </c>
      <c r="F81" s="16">
        <v>12</v>
      </c>
      <c r="G81" s="16">
        <v>13</v>
      </c>
      <c r="H81" s="16">
        <v>12</v>
      </c>
      <c r="I81" s="16">
        <v>12</v>
      </c>
      <c r="J81" s="16">
        <v>9</v>
      </c>
      <c r="K81" s="16">
        <v>7</v>
      </c>
      <c r="L81" s="16">
        <v>7</v>
      </c>
      <c r="M81" s="50">
        <v>4</v>
      </c>
      <c r="N81" s="18">
        <f t="shared" si="1"/>
        <v>8.916666666666666</v>
      </c>
    </row>
    <row r="82" spans="1:14" ht="12" customHeight="1">
      <c r="A82" s="10" t="str">
        <f>'Pregnant Women Participating'!A82</f>
        <v>Standing Rock Sioux Tribe, ND</v>
      </c>
      <c r="B82" s="18">
        <v>28</v>
      </c>
      <c r="C82" s="16">
        <v>27</v>
      </c>
      <c r="D82" s="16">
        <v>21</v>
      </c>
      <c r="E82" s="16">
        <v>15</v>
      </c>
      <c r="F82" s="16">
        <v>11</v>
      </c>
      <c r="G82" s="16">
        <v>13</v>
      </c>
      <c r="H82" s="16">
        <v>17</v>
      </c>
      <c r="I82" s="16">
        <v>26</v>
      </c>
      <c r="J82" s="16">
        <v>30</v>
      </c>
      <c r="K82" s="16">
        <v>31</v>
      </c>
      <c r="L82" s="16">
        <v>24</v>
      </c>
      <c r="M82" s="50">
        <v>22</v>
      </c>
      <c r="N82" s="18">
        <f t="shared" si="1"/>
        <v>22.083333333333332</v>
      </c>
    </row>
    <row r="83" spans="1:14" ht="12" customHeight="1">
      <c r="A83" s="10" t="str">
        <f>'Pregnant Women Participating'!A83</f>
        <v>Three Affiliated Tribes, ND</v>
      </c>
      <c r="B83" s="18">
        <v>11</v>
      </c>
      <c r="C83" s="16">
        <v>8</v>
      </c>
      <c r="D83" s="16">
        <v>11</v>
      </c>
      <c r="E83" s="16">
        <v>14</v>
      </c>
      <c r="F83" s="16">
        <v>14</v>
      </c>
      <c r="G83" s="16">
        <v>13</v>
      </c>
      <c r="H83" s="16">
        <v>12</v>
      </c>
      <c r="I83" s="16">
        <v>16</v>
      </c>
      <c r="J83" s="16">
        <v>16</v>
      </c>
      <c r="K83" s="16">
        <v>15</v>
      </c>
      <c r="L83" s="16">
        <v>15</v>
      </c>
      <c r="M83" s="50">
        <v>17</v>
      </c>
      <c r="N83" s="18">
        <f t="shared" si="1"/>
        <v>13.5</v>
      </c>
    </row>
    <row r="84" spans="1:14" ht="12" customHeight="1">
      <c r="A84" s="10" t="str">
        <f>'Pregnant Women Participating'!A84</f>
        <v>Cheyenne River Sioux, SD</v>
      </c>
      <c r="B84" s="18">
        <v>56</v>
      </c>
      <c r="C84" s="16">
        <v>54</v>
      </c>
      <c r="D84" s="16">
        <v>50</v>
      </c>
      <c r="E84" s="16">
        <v>54</v>
      </c>
      <c r="F84" s="16">
        <v>50</v>
      </c>
      <c r="G84" s="16">
        <v>51</v>
      </c>
      <c r="H84" s="16">
        <v>49</v>
      </c>
      <c r="I84" s="16">
        <v>56</v>
      </c>
      <c r="J84" s="16">
        <v>55</v>
      </c>
      <c r="K84" s="16">
        <v>53</v>
      </c>
      <c r="L84" s="16">
        <v>54</v>
      </c>
      <c r="M84" s="50">
        <v>47</v>
      </c>
      <c r="N84" s="18">
        <f t="shared" si="1"/>
        <v>52.416666666666664</v>
      </c>
    </row>
    <row r="85" spans="1:14" ht="12" customHeight="1">
      <c r="A85" s="10" t="str">
        <f>'Pregnant Women Participating'!A85</f>
        <v>Rosebud Sioux, SD</v>
      </c>
      <c r="B85" s="18">
        <v>93</v>
      </c>
      <c r="C85" s="16">
        <v>92</v>
      </c>
      <c r="D85" s="16">
        <v>87</v>
      </c>
      <c r="E85" s="16">
        <v>88</v>
      </c>
      <c r="F85" s="16">
        <v>85</v>
      </c>
      <c r="G85" s="16">
        <v>81</v>
      </c>
      <c r="H85" s="16">
        <v>75</v>
      </c>
      <c r="I85" s="16">
        <v>73</v>
      </c>
      <c r="J85" s="16">
        <v>71</v>
      </c>
      <c r="K85" s="16">
        <v>68</v>
      </c>
      <c r="L85" s="16">
        <v>73</v>
      </c>
      <c r="M85" s="50">
        <v>78</v>
      </c>
      <c r="N85" s="18">
        <f t="shared" si="1"/>
        <v>80.33333333333333</v>
      </c>
    </row>
    <row r="86" spans="1:14" ht="12" customHeight="1">
      <c r="A86" s="10" t="str">
        <f>'Pregnant Women Participating'!A86</f>
        <v>Northern Arapahoe, WY</v>
      </c>
      <c r="B86" s="18">
        <v>40</v>
      </c>
      <c r="C86" s="16">
        <v>37</v>
      </c>
      <c r="D86" s="16">
        <v>30</v>
      </c>
      <c r="E86" s="16">
        <v>36</v>
      </c>
      <c r="F86" s="16">
        <v>33</v>
      </c>
      <c r="G86" s="16">
        <v>31</v>
      </c>
      <c r="H86" s="16">
        <v>28</v>
      </c>
      <c r="I86" s="16">
        <v>31</v>
      </c>
      <c r="J86" s="16">
        <v>31</v>
      </c>
      <c r="K86" s="16">
        <v>28</v>
      </c>
      <c r="L86" s="16">
        <v>24</v>
      </c>
      <c r="M86" s="50">
        <v>25</v>
      </c>
      <c r="N86" s="18">
        <f t="shared" si="1"/>
        <v>31.166666666666668</v>
      </c>
    </row>
    <row r="87" spans="1:14" ht="12" customHeight="1">
      <c r="A87" s="10" t="str">
        <f>'Pregnant Women Participating'!A87</f>
        <v>Shoshone Tribe, WY</v>
      </c>
      <c r="B87" s="18">
        <v>20</v>
      </c>
      <c r="C87" s="16">
        <v>20</v>
      </c>
      <c r="D87" s="16">
        <v>13</v>
      </c>
      <c r="E87" s="16">
        <v>14</v>
      </c>
      <c r="F87" s="16">
        <v>14</v>
      </c>
      <c r="G87" s="16">
        <v>15</v>
      </c>
      <c r="H87" s="16">
        <v>17</v>
      </c>
      <c r="I87" s="16">
        <v>15</v>
      </c>
      <c r="J87" s="16">
        <v>19</v>
      </c>
      <c r="K87" s="16">
        <v>13</v>
      </c>
      <c r="L87" s="16">
        <v>14</v>
      </c>
      <c r="M87" s="50">
        <v>16</v>
      </c>
      <c r="N87" s="18">
        <f t="shared" si="1"/>
        <v>15.833333333333334</v>
      </c>
    </row>
    <row r="88" spans="1:14" s="23" customFormat="1" ht="24.75" customHeight="1">
      <c r="A88" s="19" t="str">
        <f>'Pregnant Women Participating'!A88</f>
        <v>Mountain Plains</v>
      </c>
      <c r="B88" s="21">
        <v>40157</v>
      </c>
      <c r="C88" s="20">
        <v>39926</v>
      </c>
      <c r="D88" s="20">
        <v>40035</v>
      </c>
      <c r="E88" s="20">
        <v>40056</v>
      </c>
      <c r="F88" s="20">
        <v>38965</v>
      </c>
      <c r="G88" s="20">
        <v>38108</v>
      </c>
      <c r="H88" s="20">
        <v>37349</v>
      </c>
      <c r="I88" s="20">
        <v>36714</v>
      </c>
      <c r="J88" s="20">
        <v>36863</v>
      </c>
      <c r="K88" s="20">
        <v>36064</v>
      </c>
      <c r="L88" s="20">
        <v>36987</v>
      </c>
      <c r="M88" s="49">
        <v>37630</v>
      </c>
      <c r="N88" s="21">
        <f t="shared" si="1"/>
        <v>38237.833333333336</v>
      </c>
    </row>
    <row r="89" spans="1:14" ht="12" customHeight="1">
      <c r="A89" s="11" t="str">
        <f>'Pregnant Women Participating'!A89</f>
        <v>Alaska</v>
      </c>
      <c r="B89" s="18">
        <v>833</v>
      </c>
      <c r="C89" s="16">
        <v>814</v>
      </c>
      <c r="D89" s="16">
        <v>821</v>
      </c>
      <c r="E89" s="16">
        <v>807</v>
      </c>
      <c r="F89" s="16">
        <v>782</v>
      </c>
      <c r="G89" s="16">
        <v>752</v>
      </c>
      <c r="H89" s="16">
        <v>745</v>
      </c>
      <c r="I89" s="16">
        <v>742</v>
      </c>
      <c r="J89" s="16">
        <v>729</v>
      </c>
      <c r="K89" s="16">
        <v>726</v>
      </c>
      <c r="L89" s="16">
        <v>744</v>
      </c>
      <c r="M89" s="50">
        <v>752</v>
      </c>
      <c r="N89" s="18">
        <f t="shared" si="1"/>
        <v>770.5833333333334</v>
      </c>
    </row>
    <row r="90" spans="1:14" ht="12" customHeight="1">
      <c r="A90" s="11" t="str">
        <f>'Pregnant Women Participating'!A90</f>
        <v>American Samoa</v>
      </c>
      <c r="B90" s="18">
        <v>189</v>
      </c>
      <c r="C90" s="16">
        <v>198</v>
      </c>
      <c r="D90" s="16">
        <v>183</v>
      </c>
      <c r="E90" s="16">
        <v>171</v>
      </c>
      <c r="F90" s="16">
        <v>160</v>
      </c>
      <c r="G90" s="16">
        <v>169</v>
      </c>
      <c r="H90" s="16">
        <v>173</v>
      </c>
      <c r="I90" s="16">
        <v>170</v>
      </c>
      <c r="J90" s="16">
        <v>179</v>
      </c>
      <c r="K90" s="16">
        <v>180</v>
      </c>
      <c r="L90" s="16">
        <v>174</v>
      </c>
      <c r="M90" s="50">
        <v>195</v>
      </c>
      <c r="N90" s="18">
        <f t="shared" si="1"/>
        <v>178.41666666666666</v>
      </c>
    </row>
    <row r="91" spans="1:14" ht="12" customHeight="1">
      <c r="A91" s="11" t="str">
        <f>'Pregnant Women Participating'!A91</f>
        <v>Arizona</v>
      </c>
      <c r="B91" s="18">
        <v>10966</v>
      </c>
      <c r="C91" s="16">
        <v>11007</v>
      </c>
      <c r="D91" s="16">
        <v>11109</v>
      </c>
      <c r="E91" s="16">
        <v>11078</v>
      </c>
      <c r="F91" s="16">
        <v>10829</v>
      </c>
      <c r="G91" s="16">
        <v>10688</v>
      </c>
      <c r="H91" s="16">
        <v>10514</v>
      </c>
      <c r="I91" s="16">
        <v>10237</v>
      </c>
      <c r="J91" s="16">
        <v>10171</v>
      </c>
      <c r="K91" s="16">
        <v>9926</v>
      </c>
      <c r="L91" s="16">
        <v>10143</v>
      </c>
      <c r="M91" s="50">
        <v>10326</v>
      </c>
      <c r="N91" s="18">
        <f t="shared" si="1"/>
        <v>10582.833333333334</v>
      </c>
    </row>
    <row r="92" spans="1:14" ht="12" customHeight="1">
      <c r="A92" s="11" t="str">
        <f>'Pregnant Women Participating'!A92</f>
        <v>California</v>
      </c>
      <c r="B92" s="18">
        <v>69323</v>
      </c>
      <c r="C92" s="16">
        <v>68763</v>
      </c>
      <c r="D92" s="16">
        <v>69354</v>
      </c>
      <c r="E92" s="16">
        <v>70560</v>
      </c>
      <c r="F92" s="16">
        <v>68833</v>
      </c>
      <c r="G92" s="16">
        <v>67724</v>
      </c>
      <c r="H92" s="16">
        <v>66108</v>
      </c>
      <c r="I92" s="16">
        <v>64635</v>
      </c>
      <c r="J92" s="16">
        <v>64424</v>
      </c>
      <c r="K92" s="16">
        <v>63147</v>
      </c>
      <c r="L92" s="16">
        <v>63837</v>
      </c>
      <c r="M92" s="50">
        <v>64988</v>
      </c>
      <c r="N92" s="18">
        <f t="shared" si="1"/>
        <v>66808</v>
      </c>
    </row>
    <row r="93" spans="1:14" ht="12" customHeight="1">
      <c r="A93" s="11" t="str">
        <f>'Pregnant Women Participating'!A93</f>
        <v>Guam</v>
      </c>
      <c r="B93" s="18">
        <v>515</v>
      </c>
      <c r="C93" s="16">
        <v>520</v>
      </c>
      <c r="D93" s="16">
        <v>515</v>
      </c>
      <c r="E93" s="16">
        <v>547</v>
      </c>
      <c r="F93" s="16">
        <v>542</v>
      </c>
      <c r="G93" s="16">
        <v>526</v>
      </c>
      <c r="H93" s="16">
        <v>524</v>
      </c>
      <c r="I93" s="16">
        <v>495</v>
      </c>
      <c r="J93" s="16">
        <v>479</v>
      </c>
      <c r="K93" s="16">
        <v>483</v>
      </c>
      <c r="L93" s="16">
        <v>511</v>
      </c>
      <c r="M93" s="50">
        <v>498</v>
      </c>
      <c r="N93" s="18">
        <f t="shared" si="1"/>
        <v>512.9166666666666</v>
      </c>
    </row>
    <row r="94" spans="1:14" ht="12" customHeight="1">
      <c r="A94" s="11" t="str">
        <f>'Pregnant Women Participating'!A94</f>
        <v>Hawaii</v>
      </c>
      <c r="B94" s="18">
        <v>1499</v>
      </c>
      <c r="C94" s="16">
        <v>1511</v>
      </c>
      <c r="D94" s="16">
        <v>1503</v>
      </c>
      <c r="E94" s="16">
        <v>1520</v>
      </c>
      <c r="F94" s="16">
        <v>1498</v>
      </c>
      <c r="G94" s="16">
        <v>1476</v>
      </c>
      <c r="H94" s="16">
        <v>1433</v>
      </c>
      <c r="I94" s="16">
        <v>1395</v>
      </c>
      <c r="J94" s="16">
        <v>1378</v>
      </c>
      <c r="K94" s="16">
        <v>1385</v>
      </c>
      <c r="L94" s="16">
        <v>1406</v>
      </c>
      <c r="M94" s="50">
        <v>1428</v>
      </c>
      <c r="N94" s="18">
        <f t="shared" si="1"/>
        <v>1452.6666666666667</v>
      </c>
    </row>
    <row r="95" spans="1:14" ht="12" customHeight="1">
      <c r="A95" s="11" t="str">
        <f>'Pregnant Women Participating'!A95</f>
        <v>Idaho</v>
      </c>
      <c r="B95" s="18">
        <v>2500</v>
      </c>
      <c r="C95" s="16">
        <v>2426</v>
      </c>
      <c r="D95" s="16">
        <v>2402</v>
      </c>
      <c r="E95" s="16">
        <v>2317</v>
      </c>
      <c r="F95" s="16">
        <v>2216</v>
      </c>
      <c r="G95" s="16">
        <v>2200</v>
      </c>
      <c r="H95" s="16">
        <v>2165</v>
      </c>
      <c r="I95" s="16">
        <v>2135</v>
      </c>
      <c r="J95" s="16">
        <v>2174</v>
      </c>
      <c r="K95" s="16">
        <v>2109</v>
      </c>
      <c r="L95" s="16">
        <v>2196</v>
      </c>
      <c r="M95" s="50">
        <v>2223</v>
      </c>
      <c r="N95" s="18">
        <f t="shared" si="1"/>
        <v>2255.25</v>
      </c>
    </row>
    <row r="96" spans="1:14" ht="12" customHeight="1">
      <c r="A96" s="11" t="str">
        <f>'Pregnant Women Participating'!A96</f>
        <v>Nevada</v>
      </c>
      <c r="B96" s="18">
        <v>5393</v>
      </c>
      <c r="C96" s="16">
        <v>5313</v>
      </c>
      <c r="D96" s="16">
        <v>5384</v>
      </c>
      <c r="E96" s="16">
        <v>5435</v>
      </c>
      <c r="F96" s="16">
        <v>5319</v>
      </c>
      <c r="G96" s="16">
        <v>5295</v>
      </c>
      <c r="H96" s="16">
        <v>5085</v>
      </c>
      <c r="I96" s="16">
        <v>5084</v>
      </c>
      <c r="J96" s="16">
        <v>4989</v>
      </c>
      <c r="K96" s="16">
        <v>4902</v>
      </c>
      <c r="L96" s="16">
        <v>4877</v>
      </c>
      <c r="M96" s="50">
        <v>5027</v>
      </c>
      <c r="N96" s="18">
        <f t="shared" si="1"/>
        <v>5175.25</v>
      </c>
    </row>
    <row r="97" spans="1:14" ht="12" customHeight="1">
      <c r="A97" s="11" t="str">
        <f>'Pregnant Women Participating'!A97</f>
        <v>Oregon</v>
      </c>
      <c r="B97" s="18">
        <v>4722</v>
      </c>
      <c r="C97" s="16">
        <v>4725</v>
      </c>
      <c r="D97" s="16">
        <v>4653</v>
      </c>
      <c r="E97" s="16">
        <v>4529</v>
      </c>
      <c r="F97" s="16">
        <v>4463</v>
      </c>
      <c r="G97" s="16">
        <v>4543</v>
      </c>
      <c r="H97" s="16">
        <v>4664</v>
      </c>
      <c r="I97" s="16">
        <v>4809</v>
      </c>
      <c r="J97" s="16">
        <v>5039</v>
      </c>
      <c r="K97" s="16">
        <v>5023</v>
      </c>
      <c r="L97" s="16">
        <v>5179</v>
      </c>
      <c r="M97" s="50">
        <v>5135</v>
      </c>
      <c r="N97" s="18">
        <f t="shared" si="1"/>
        <v>4790.333333333333</v>
      </c>
    </row>
    <row r="98" spans="1:14" ht="12" customHeight="1">
      <c r="A98" s="11" t="str">
        <f>'Pregnant Women Participating'!A98</f>
        <v>Washington</v>
      </c>
      <c r="B98" s="18">
        <v>8530</v>
      </c>
      <c r="C98" s="16">
        <v>8257</v>
      </c>
      <c r="D98" s="16">
        <v>8210</v>
      </c>
      <c r="E98" s="16">
        <v>8315</v>
      </c>
      <c r="F98" s="16">
        <v>8166</v>
      </c>
      <c r="G98" s="16">
        <v>8083</v>
      </c>
      <c r="H98" s="16">
        <v>8049</v>
      </c>
      <c r="I98" s="16">
        <v>7943</v>
      </c>
      <c r="J98" s="16">
        <v>8119</v>
      </c>
      <c r="K98" s="16">
        <v>7904</v>
      </c>
      <c r="L98" s="16">
        <v>7949</v>
      </c>
      <c r="M98" s="50">
        <v>7997</v>
      </c>
      <c r="N98" s="18">
        <f t="shared" si="1"/>
        <v>8126.833333333333</v>
      </c>
    </row>
    <row r="99" spans="1:14" ht="12" customHeight="1">
      <c r="A99" s="11" t="str">
        <f>'Pregnant Women Participating'!A99</f>
        <v>Northern Marianas</v>
      </c>
      <c r="B99" s="18">
        <v>135</v>
      </c>
      <c r="C99" s="16">
        <v>144</v>
      </c>
      <c r="D99" s="16">
        <v>146</v>
      </c>
      <c r="E99" s="16">
        <v>158</v>
      </c>
      <c r="F99" s="16">
        <v>154</v>
      </c>
      <c r="G99" s="16">
        <v>151</v>
      </c>
      <c r="H99" s="16">
        <v>138</v>
      </c>
      <c r="I99" s="16">
        <v>136</v>
      </c>
      <c r="J99" s="16">
        <v>124</v>
      </c>
      <c r="K99" s="16">
        <v>126</v>
      </c>
      <c r="L99" s="16">
        <v>123</v>
      </c>
      <c r="M99" s="50">
        <v>130</v>
      </c>
      <c r="N99" s="18">
        <f t="shared" si="1"/>
        <v>138.75</v>
      </c>
    </row>
    <row r="100" spans="1:14" ht="12" customHeight="1">
      <c r="A100" s="11" t="str">
        <f>'Pregnant Women Participating'!A100</f>
        <v>Inter-Tribal Council, AZ</v>
      </c>
      <c r="B100" s="18">
        <v>689</v>
      </c>
      <c r="C100" s="16">
        <v>674</v>
      </c>
      <c r="D100" s="16">
        <v>715</v>
      </c>
      <c r="E100" s="16">
        <v>715</v>
      </c>
      <c r="F100" s="16">
        <v>693</v>
      </c>
      <c r="G100" s="16">
        <v>665</v>
      </c>
      <c r="H100" s="16">
        <v>656</v>
      </c>
      <c r="I100" s="16">
        <v>655</v>
      </c>
      <c r="J100" s="16">
        <v>667</v>
      </c>
      <c r="K100" s="16">
        <v>668</v>
      </c>
      <c r="L100" s="16">
        <v>647</v>
      </c>
      <c r="M100" s="50">
        <v>643</v>
      </c>
      <c r="N100" s="18">
        <f t="shared" si="1"/>
        <v>673.9166666666666</v>
      </c>
    </row>
    <row r="101" spans="1:14" ht="12" customHeight="1">
      <c r="A101" s="11" t="str">
        <f>'Pregnant Women Participating'!A101</f>
        <v>Navajo Nation, AZ</v>
      </c>
      <c r="B101" s="18">
        <v>385</v>
      </c>
      <c r="C101" s="16">
        <v>406</v>
      </c>
      <c r="D101" s="16">
        <v>406</v>
      </c>
      <c r="E101" s="16">
        <v>407</v>
      </c>
      <c r="F101" s="16">
        <v>375</v>
      </c>
      <c r="G101" s="16">
        <v>385</v>
      </c>
      <c r="H101" s="16">
        <v>363</v>
      </c>
      <c r="I101" s="16">
        <v>336</v>
      </c>
      <c r="J101" s="16">
        <v>326</v>
      </c>
      <c r="K101" s="16">
        <v>327</v>
      </c>
      <c r="L101" s="16">
        <v>344</v>
      </c>
      <c r="M101" s="50">
        <v>317</v>
      </c>
      <c r="N101" s="18">
        <f t="shared" si="1"/>
        <v>364.75</v>
      </c>
    </row>
    <row r="102" spans="1:14" ht="12" customHeight="1">
      <c r="A102" s="11" t="str">
        <f>'Pregnant Women Participating'!A102</f>
        <v>Inter-Tribal Council, NV</v>
      </c>
      <c r="B102" s="18">
        <v>108</v>
      </c>
      <c r="C102" s="16">
        <v>107</v>
      </c>
      <c r="D102" s="16">
        <v>97</v>
      </c>
      <c r="E102" s="16">
        <v>108</v>
      </c>
      <c r="F102" s="16">
        <v>99</v>
      </c>
      <c r="G102" s="16">
        <v>92</v>
      </c>
      <c r="H102" s="16">
        <v>95</v>
      </c>
      <c r="I102" s="16">
        <v>99</v>
      </c>
      <c r="J102" s="16">
        <v>91</v>
      </c>
      <c r="K102" s="16">
        <v>86</v>
      </c>
      <c r="L102" s="16">
        <v>82</v>
      </c>
      <c r="M102" s="50">
        <v>89</v>
      </c>
      <c r="N102" s="18">
        <f t="shared" si="1"/>
        <v>96.08333333333333</v>
      </c>
    </row>
    <row r="103" spans="1:14" s="23" customFormat="1" ht="24.75" customHeight="1">
      <c r="A103" s="19" t="str">
        <f>'Pregnant Women Participating'!A103</f>
        <v>Western Region</v>
      </c>
      <c r="B103" s="21">
        <v>105787</v>
      </c>
      <c r="C103" s="20">
        <v>104865</v>
      </c>
      <c r="D103" s="20">
        <v>105498</v>
      </c>
      <c r="E103" s="20">
        <v>106667</v>
      </c>
      <c r="F103" s="20">
        <v>104129</v>
      </c>
      <c r="G103" s="20">
        <v>102749</v>
      </c>
      <c r="H103" s="20">
        <v>100712</v>
      </c>
      <c r="I103" s="20">
        <v>98871</v>
      </c>
      <c r="J103" s="20">
        <v>98889</v>
      </c>
      <c r="K103" s="20">
        <v>96992</v>
      </c>
      <c r="L103" s="20">
        <v>98212</v>
      </c>
      <c r="M103" s="49">
        <v>99748</v>
      </c>
      <c r="N103" s="21">
        <f t="shared" si="1"/>
        <v>101926.58333333333</v>
      </c>
    </row>
    <row r="104" spans="1:14" s="37" customFormat="1" ht="16.5" customHeight="1" thickBot="1">
      <c r="A104" s="34" t="str">
        <f>'Pregnant Women Participating'!A104</f>
        <v>TOTAL</v>
      </c>
      <c r="B104" s="35">
        <v>547624</v>
      </c>
      <c r="C104" s="36">
        <v>545530</v>
      </c>
      <c r="D104" s="36">
        <v>544312</v>
      </c>
      <c r="E104" s="36">
        <v>546547</v>
      </c>
      <c r="F104" s="36">
        <v>535025</v>
      </c>
      <c r="G104" s="36">
        <v>526720</v>
      </c>
      <c r="H104" s="36">
        <v>518029</v>
      </c>
      <c r="I104" s="36">
        <v>508526</v>
      </c>
      <c r="J104" s="36">
        <v>506650</v>
      </c>
      <c r="K104" s="36">
        <v>497093</v>
      </c>
      <c r="L104" s="36">
        <v>502127</v>
      </c>
      <c r="M104" s="52">
        <v>509026</v>
      </c>
      <c r="N104" s="35">
        <f t="shared" si="1"/>
        <v>523934.0833333333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7109375" style="13" customWidth="1"/>
    <col min="2" max="13" width="11.7109375" style="3" customWidth="1"/>
    <col min="14" max="14" width="13.7109375" style="3" customWidth="1"/>
    <col min="15" max="16384" width="9.140625" style="3" customWidth="1"/>
  </cols>
  <sheetData>
    <row r="1" spans="1:13" ht="12" customHeight="1">
      <c r="A1" s="14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" customHeight="1">
      <c r="A2" s="14" t="str">
        <f>'Pregnant Women Participating'!A2</f>
        <v>FISCAL YEAR 2016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" customHeight="1">
      <c r="A3" s="1" t="str">
        <f>'Pregnant Women Participating'!A3</f>
        <v>Data as of December 07, 2018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s="5" customFormat="1" ht="24" customHeight="1">
      <c r="A5" s="9" t="s">
        <v>0</v>
      </c>
      <c r="B5" s="24">
        <f>DATE(RIGHT(A2,4)-1,10,1)</f>
        <v>42278</v>
      </c>
      <c r="C5" s="25">
        <f>DATE(RIGHT(A2,4)-1,11,1)</f>
        <v>42309</v>
      </c>
      <c r="D5" s="25">
        <f>DATE(RIGHT(A2,4)-1,12,1)</f>
        <v>42339</v>
      </c>
      <c r="E5" s="25">
        <f>DATE(RIGHT(A2,4),1,1)</f>
        <v>42370</v>
      </c>
      <c r="F5" s="25">
        <f>DATE(RIGHT(A2,4),2,1)</f>
        <v>42401</v>
      </c>
      <c r="G5" s="25">
        <f>DATE(RIGHT(A2,4),3,1)</f>
        <v>42430</v>
      </c>
      <c r="H5" s="25">
        <f>DATE(RIGHT(A2,4),4,1)</f>
        <v>42461</v>
      </c>
      <c r="I5" s="25">
        <f>DATE(RIGHT(A2,4),5,1)</f>
        <v>42491</v>
      </c>
      <c r="J5" s="25">
        <f>DATE(RIGHT(A2,4),6,1)</f>
        <v>42522</v>
      </c>
      <c r="K5" s="25">
        <f>DATE(RIGHT(A2,4),7,1)</f>
        <v>42552</v>
      </c>
      <c r="L5" s="25">
        <f>DATE(RIGHT(A2,4),8,1)</f>
        <v>42583</v>
      </c>
      <c r="M5" s="25">
        <f>DATE(RIGHT(A2,4),9,1)</f>
        <v>42614</v>
      </c>
      <c r="N5" s="17" t="s">
        <v>12</v>
      </c>
    </row>
    <row r="6" spans="1:14" s="7" customFormat="1" ht="12" customHeight="1">
      <c r="A6" s="10" t="str">
        <f>'Pregnant Women Participating'!A6</f>
        <v>Connecticut</v>
      </c>
      <c r="B6" s="18">
        <v>11047</v>
      </c>
      <c r="C6" s="16">
        <v>10672</v>
      </c>
      <c r="D6" s="16">
        <v>10783</v>
      </c>
      <c r="E6" s="16">
        <v>10850</v>
      </c>
      <c r="F6" s="16">
        <v>10510</v>
      </c>
      <c r="G6" s="16">
        <v>10871</v>
      </c>
      <c r="H6" s="16">
        <v>10638</v>
      </c>
      <c r="I6" s="16">
        <v>10887</v>
      </c>
      <c r="J6" s="16">
        <v>10992</v>
      </c>
      <c r="K6" s="16">
        <v>10781</v>
      </c>
      <c r="L6" s="16">
        <v>10890</v>
      </c>
      <c r="M6" s="50">
        <v>10946</v>
      </c>
      <c r="N6" s="18">
        <f aca="true" t="shared" si="0" ref="N6:N15">IF(SUM(B6:M6)&gt;0,AVERAGE(B6:M6)," ")</f>
        <v>10822.25</v>
      </c>
    </row>
    <row r="7" spans="1:14" s="7" customFormat="1" ht="12" customHeight="1">
      <c r="A7" s="10" t="str">
        <f>'Pregnant Women Participating'!A7</f>
        <v>Maine</v>
      </c>
      <c r="B7" s="18">
        <v>4585</v>
      </c>
      <c r="C7" s="16">
        <v>4561</v>
      </c>
      <c r="D7" s="16">
        <v>4536</v>
      </c>
      <c r="E7" s="16">
        <v>4589</v>
      </c>
      <c r="F7" s="16">
        <v>4515</v>
      </c>
      <c r="G7" s="16">
        <v>4585</v>
      </c>
      <c r="H7" s="16">
        <v>4511</v>
      </c>
      <c r="I7" s="16">
        <v>4442</v>
      </c>
      <c r="J7" s="16">
        <v>4406</v>
      </c>
      <c r="K7" s="16">
        <v>4401</v>
      </c>
      <c r="L7" s="16">
        <v>4491</v>
      </c>
      <c r="M7" s="50">
        <v>4414</v>
      </c>
      <c r="N7" s="18">
        <f t="shared" si="0"/>
        <v>4503</v>
      </c>
    </row>
    <row r="8" spans="1:14" s="7" customFormat="1" ht="12" customHeight="1">
      <c r="A8" s="10" t="str">
        <f>'Pregnant Women Participating'!A8</f>
        <v>Massachusetts</v>
      </c>
      <c r="B8" s="18">
        <v>25875</v>
      </c>
      <c r="C8" s="16">
        <v>25592</v>
      </c>
      <c r="D8" s="16">
        <v>25408</v>
      </c>
      <c r="E8" s="16">
        <v>25546</v>
      </c>
      <c r="F8" s="16">
        <v>25189</v>
      </c>
      <c r="G8" s="16">
        <v>25728</v>
      </c>
      <c r="H8" s="16">
        <v>25624</v>
      </c>
      <c r="I8" s="16">
        <v>25635</v>
      </c>
      <c r="J8" s="16">
        <v>25647</v>
      </c>
      <c r="K8" s="16">
        <v>25354</v>
      </c>
      <c r="L8" s="16">
        <v>25641</v>
      </c>
      <c r="M8" s="50">
        <v>25612</v>
      </c>
      <c r="N8" s="18">
        <f t="shared" si="0"/>
        <v>25570.916666666668</v>
      </c>
    </row>
    <row r="9" spans="1:14" s="7" customFormat="1" ht="12" customHeight="1">
      <c r="A9" s="10" t="str">
        <f>'Pregnant Women Participating'!A9</f>
        <v>New Hampshire</v>
      </c>
      <c r="B9" s="18">
        <v>3249</v>
      </c>
      <c r="C9" s="16">
        <v>3094</v>
      </c>
      <c r="D9" s="16">
        <v>3107</v>
      </c>
      <c r="E9" s="16">
        <v>3125</v>
      </c>
      <c r="F9" s="16">
        <v>3086</v>
      </c>
      <c r="G9" s="16">
        <v>3113</v>
      </c>
      <c r="H9" s="16">
        <v>3019</v>
      </c>
      <c r="I9" s="16">
        <v>3084</v>
      </c>
      <c r="J9" s="16">
        <v>3080</v>
      </c>
      <c r="K9" s="16">
        <v>3066</v>
      </c>
      <c r="L9" s="16">
        <v>3007</v>
      </c>
      <c r="M9" s="50">
        <v>3006</v>
      </c>
      <c r="N9" s="18">
        <f t="shared" si="0"/>
        <v>3086.3333333333335</v>
      </c>
    </row>
    <row r="10" spans="1:14" s="7" customFormat="1" ht="12" customHeight="1">
      <c r="A10" s="10" t="str">
        <f>'Pregnant Women Participating'!A10</f>
        <v>New York</v>
      </c>
      <c r="B10" s="18">
        <v>111305</v>
      </c>
      <c r="C10" s="16">
        <v>109451</v>
      </c>
      <c r="D10" s="16">
        <v>108592</v>
      </c>
      <c r="E10" s="16">
        <v>107622</v>
      </c>
      <c r="F10" s="16">
        <v>107367</v>
      </c>
      <c r="G10" s="16">
        <v>108751</v>
      </c>
      <c r="H10" s="16">
        <v>108530</v>
      </c>
      <c r="I10" s="16">
        <v>108437</v>
      </c>
      <c r="J10" s="16">
        <v>108414</v>
      </c>
      <c r="K10" s="16">
        <v>106474</v>
      </c>
      <c r="L10" s="16">
        <v>107567</v>
      </c>
      <c r="M10" s="50">
        <v>107108</v>
      </c>
      <c r="N10" s="18">
        <f t="shared" si="0"/>
        <v>108301.5</v>
      </c>
    </row>
    <row r="11" spans="1:14" s="7" customFormat="1" ht="12" customHeight="1">
      <c r="A11" s="10" t="str">
        <f>'Pregnant Women Participating'!A11</f>
        <v>Rhode Island</v>
      </c>
      <c r="B11" s="18">
        <v>4566</v>
      </c>
      <c r="C11" s="16">
        <v>4458</v>
      </c>
      <c r="D11" s="16">
        <v>4483</v>
      </c>
      <c r="E11" s="16">
        <v>4454</v>
      </c>
      <c r="F11" s="16">
        <v>4299</v>
      </c>
      <c r="G11" s="16">
        <v>4455</v>
      </c>
      <c r="H11" s="16">
        <v>4384</v>
      </c>
      <c r="I11" s="16">
        <v>4417</v>
      </c>
      <c r="J11" s="16">
        <v>4455</v>
      </c>
      <c r="K11" s="16">
        <v>4337</v>
      </c>
      <c r="L11" s="16">
        <v>4390</v>
      </c>
      <c r="M11" s="50">
        <v>4456</v>
      </c>
      <c r="N11" s="18">
        <f t="shared" si="0"/>
        <v>4429.5</v>
      </c>
    </row>
    <row r="12" spans="1:14" s="7" customFormat="1" ht="12" customHeight="1">
      <c r="A12" s="10" t="str">
        <f>'Pregnant Women Participating'!A12</f>
        <v>Vermont</v>
      </c>
      <c r="B12" s="18">
        <v>2833</v>
      </c>
      <c r="C12" s="16">
        <v>2847</v>
      </c>
      <c r="D12" s="16">
        <v>2828</v>
      </c>
      <c r="E12" s="16">
        <v>2825</v>
      </c>
      <c r="F12" s="16">
        <v>2734</v>
      </c>
      <c r="G12" s="16">
        <v>2691</v>
      </c>
      <c r="H12" s="16">
        <v>2710</v>
      </c>
      <c r="I12" s="16">
        <v>2703</v>
      </c>
      <c r="J12" s="16">
        <v>2718</v>
      </c>
      <c r="K12" s="16">
        <v>2624</v>
      </c>
      <c r="L12" s="16">
        <v>2583</v>
      </c>
      <c r="M12" s="50">
        <v>2557</v>
      </c>
      <c r="N12" s="18">
        <f t="shared" si="0"/>
        <v>2721.0833333333335</v>
      </c>
    </row>
    <row r="13" spans="1:14" s="7" customFormat="1" ht="12" customHeight="1">
      <c r="A13" s="10" t="str">
        <f>'Pregnant Women Participating'!A13</f>
        <v>Indian Township, ME</v>
      </c>
      <c r="B13" s="18">
        <v>10</v>
      </c>
      <c r="C13" s="16">
        <v>9</v>
      </c>
      <c r="D13" s="16">
        <v>6</v>
      </c>
      <c r="E13" s="16">
        <v>7</v>
      </c>
      <c r="F13" s="16">
        <v>8</v>
      </c>
      <c r="G13" s="16">
        <v>8</v>
      </c>
      <c r="H13" s="16">
        <v>7</v>
      </c>
      <c r="I13" s="16">
        <v>8</v>
      </c>
      <c r="J13" s="16">
        <v>11</v>
      </c>
      <c r="K13" s="16">
        <v>11</v>
      </c>
      <c r="L13" s="16">
        <v>10</v>
      </c>
      <c r="M13" s="50">
        <v>9</v>
      </c>
      <c r="N13" s="18">
        <f t="shared" si="0"/>
        <v>8.666666666666666</v>
      </c>
    </row>
    <row r="14" spans="1:14" s="7" customFormat="1" ht="12" customHeight="1">
      <c r="A14" s="10" t="str">
        <f>'Pregnant Women Participating'!A14</f>
        <v>Pleasant Point, ME</v>
      </c>
      <c r="B14" s="18">
        <v>10</v>
      </c>
      <c r="C14" s="16">
        <v>7</v>
      </c>
      <c r="D14" s="16">
        <v>11</v>
      </c>
      <c r="E14" s="16">
        <v>8</v>
      </c>
      <c r="F14" s="16">
        <v>9</v>
      </c>
      <c r="G14" s="16">
        <v>9</v>
      </c>
      <c r="H14" s="16">
        <v>10</v>
      </c>
      <c r="I14" s="16">
        <v>10</v>
      </c>
      <c r="J14" s="16">
        <v>14</v>
      </c>
      <c r="K14" s="16">
        <v>13</v>
      </c>
      <c r="L14" s="16">
        <v>13</v>
      </c>
      <c r="M14" s="50">
        <v>12</v>
      </c>
      <c r="N14" s="18">
        <f t="shared" si="0"/>
        <v>10.5</v>
      </c>
    </row>
    <row r="15" spans="1:14" s="7" customFormat="1" ht="12" customHeight="1">
      <c r="A15" s="10" t="str">
        <f>'Pregnant Women Participating'!A15</f>
        <v>Seneca Nation, NY</v>
      </c>
      <c r="B15" s="18">
        <v>53</v>
      </c>
      <c r="C15" s="16">
        <v>55</v>
      </c>
      <c r="D15" s="16">
        <v>53</v>
      </c>
      <c r="E15" s="16">
        <v>47</v>
      </c>
      <c r="F15" s="16">
        <v>43</v>
      </c>
      <c r="G15" s="16">
        <v>43</v>
      </c>
      <c r="H15" s="16">
        <v>44</v>
      </c>
      <c r="I15" s="16">
        <v>46</v>
      </c>
      <c r="J15" s="16">
        <v>48</v>
      </c>
      <c r="K15" s="16">
        <v>54</v>
      </c>
      <c r="L15" s="16">
        <v>53</v>
      </c>
      <c r="M15" s="50">
        <v>53</v>
      </c>
      <c r="N15" s="18">
        <f t="shared" si="0"/>
        <v>49.333333333333336</v>
      </c>
    </row>
    <row r="16" spans="1:14" s="22" customFormat="1" ht="24.75" customHeight="1">
      <c r="A16" s="19" t="str">
        <f>'Pregnant Women Participating'!A16</f>
        <v>Northeast Region</v>
      </c>
      <c r="B16" s="21">
        <v>163533</v>
      </c>
      <c r="C16" s="20">
        <v>160746</v>
      </c>
      <c r="D16" s="20">
        <v>159807</v>
      </c>
      <c r="E16" s="20">
        <v>159073</v>
      </c>
      <c r="F16" s="20">
        <v>157760</v>
      </c>
      <c r="G16" s="20">
        <v>160254</v>
      </c>
      <c r="H16" s="20">
        <v>159477</v>
      </c>
      <c r="I16" s="20">
        <v>159669</v>
      </c>
      <c r="J16" s="20">
        <v>159785</v>
      </c>
      <c r="K16" s="20">
        <v>157115</v>
      </c>
      <c r="L16" s="20">
        <v>158645</v>
      </c>
      <c r="M16" s="49">
        <v>158173</v>
      </c>
      <c r="N16" s="21">
        <f aca="true" t="shared" si="1" ref="N16:N104">IF(SUM(B16:M16)&gt;0,AVERAGE(B16:M16)," ")</f>
        <v>159503.08333333334</v>
      </c>
    </row>
    <row r="17" spans="1:14" ht="12" customHeight="1">
      <c r="A17" s="10" t="str">
        <f>'Pregnant Women Participating'!A17</f>
        <v>Delaware</v>
      </c>
      <c r="B17" s="18">
        <v>4342</v>
      </c>
      <c r="C17" s="16">
        <v>4207</v>
      </c>
      <c r="D17" s="16">
        <v>4194</v>
      </c>
      <c r="E17" s="16">
        <v>4267</v>
      </c>
      <c r="F17" s="16">
        <v>4190</v>
      </c>
      <c r="G17" s="16">
        <v>4244</v>
      </c>
      <c r="H17" s="16">
        <v>4288</v>
      </c>
      <c r="I17" s="16">
        <v>4225</v>
      </c>
      <c r="J17" s="16">
        <v>4089</v>
      </c>
      <c r="K17" s="16">
        <v>4087</v>
      </c>
      <c r="L17" s="16">
        <v>4172</v>
      </c>
      <c r="M17" s="50">
        <v>4155</v>
      </c>
      <c r="N17" s="18">
        <f t="shared" si="1"/>
        <v>4205</v>
      </c>
    </row>
    <row r="18" spans="1:14" ht="12" customHeight="1">
      <c r="A18" s="10" t="str">
        <f>'Pregnant Women Participating'!A18</f>
        <v>District of Columbia</v>
      </c>
      <c r="B18" s="18">
        <v>3797</v>
      </c>
      <c r="C18" s="16">
        <v>3847</v>
      </c>
      <c r="D18" s="16">
        <v>3843</v>
      </c>
      <c r="E18" s="16">
        <v>3764</v>
      </c>
      <c r="F18" s="16">
        <v>3744</v>
      </c>
      <c r="G18" s="16">
        <v>3881</v>
      </c>
      <c r="H18" s="16">
        <v>3928</v>
      </c>
      <c r="I18" s="16">
        <v>3913</v>
      </c>
      <c r="J18" s="16">
        <v>3853</v>
      </c>
      <c r="K18" s="16">
        <v>3796</v>
      </c>
      <c r="L18" s="16">
        <v>3869</v>
      </c>
      <c r="M18" s="50">
        <v>3839</v>
      </c>
      <c r="N18" s="18">
        <f t="shared" si="1"/>
        <v>3839.5</v>
      </c>
    </row>
    <row r="19" spans="1:14" ht="12" customHeight="1">
      <c r="A19" s="10" t="str">
        <f>'Pregnant Women Participating'!A19</f>
        <v>Maryland</v>
      </c>
      <c r="B19" s="18">
        <v>34107</v>
      </c>
      <c r="C19" s="16">
        <v>33611</v>
      </c>
      <c r="D19" s="16">
        <v>33235</v>
      </c>
      <c r="E19" s="16">
        <v>32612</v>
      </c>
      <c r="F19" s="16">
        <v>32892</v>
      </c>
      <c r="G19" s="16">
        <v>33261</v>
      </c>
      <c r="H19" s="16">
        <v>33334</v>
      </c>
      <c r="I19" s="16">
        <v>33245</v>
      </c>
      <c r="J19" s="16">
        <v>33386</v>
      </c>
      <c r="K19" s="16">
        <v>32845</v>
      </c>
      <c r="L19" s="16">
        <v>33011</v>
      </c>
      <c r="M19" s="50">
        <v>32773</v>
      </c>
      <c r="N19" s="18">
        <f t="shared" si="1"/>
        <v>33192.666666666664</v>
      </c>
    </row>
    <row r="20" spans="1:14" ht="12" customHeight="1">
      <c r="A20" s="10" t="str">
        <f>'Pregnant Women Participating'!A20</f>
        <v>New Jersey</v>
      </c>
      <c r="B20" s="18">
        <v>36936</v>
      </c>
      <c r="C20" s="16">
        <v>36114</v>
      </c>
      <c r="D20" s="16">
        <v>36010</v>
      </c>
      <c r="E20" s="16">
        <v>35476</v>
      </c>
      <c r="F20" s="16">
        <v>35423</v>
      </c>
      <c r="G20" s="16">
        <v>35868</v>
      </c>
      <c r="H20" s="16">
        <v>35550</v>
      </c>
      <c r="I20" s="16">
        <v>35842</v>
      </c>
      <c r="J20" s="16">
        <v>35881</v>
      </c>
      <c r="K20" s="16">
        <v>35711</v>
      </c>
      <c r="L20" s="16">
        <v>36106</v>
      </c>
      <c r="M20" s="50">
        <v>35977</v>
      </c>
      <c r="N20" s="18">
        <f t="shared" si="1"/>
        <v>35907.833333333336</v>
      </c>
    </row>
    <row r="21" spans="1:14" ht="12" customHeight="1">
      <c r="A21" s="10" t="str">
        <f>'Pregnant Women Participating'!A21</f>
        <v>Pennsylvania</v>
      </c>
      <c r="B21" s="18">
        <v>54714</v>
      </c>
      <c r="C21" s="16">
        <v>53982</v>
      </c>
      <c r="D21" s="16">
        <v>53269</v>
      </c>
      <c r="E21" s="16">
        <v>52525</v>
      </c>
      <c r="F21" s="16">
        <v>52240</v>
      </c>
      <c r="G21" s="16">
        <v>52761</v>
      </c>
      <c r="H21" s="16">
        <v>52610</v>
      </c>
      <c r="I21" s="16">
        <v>52313</v>
      </c>
      <c r="J21" s="16">
        <v>52440</v>
      </c>
      <c r="K21" s="16">
        <v>51370</v>
      </c>
      <c r="L21" s="16">
        <v>51706</v>
      </c>
      <c r="M21" s="50">
        <v>51421</v>
      </c>
      <c r="N21" s="18">
        <f t="shared" si="1"/>
        <v>52612.583333333336</v>
      </c>
    </row>
    <row r="22" spans="1:14" ht="12" customHeight="1">
      <c r="A22" s="10" t="str">
        <f>'Pregnant Women Participating'!A22</f>
        <v>Puerto Rico</v>
      </c>
      <c r="B22" s="18">
        <v>31410</v>
      </c>
      <c r="C22" s="16">
        <v>30540</v>
      </c>
      <c r="D22" s="16">
        <v>30529</v>
      </c>
      <c r="E22" s="16">
        <v>30231</v>
      </c>
      <c r="F22" s="16">
        <v>30579</v>
      </c>
      <c r="G22" s="16">
        <v>30120</v>
      </c>
      <c r="H22" s="16">
        <v>29901</v>
      </c>
      <c r="I22" s="16">
        <v>29408</v>
      </c>
      <c r="J22" s="16">
        <v>29358</v>
      </c>
      <c r="K22" s="16">
        <v>28478</v>
      </c>
      <c r="L22" s="16">
        <v>28951</v>
      </c>
      <c r="M22" s="50">
        <v>28327</v>
      </c>
      <c r="N22" s="18">
        <f t="shared" si="1"/>
        <v>29819.333333333332</v>
      </c>
    </row>
    <row r="23" spans="1:14" ht="12" customHeight="1">
      <c r="A23" s="10" t="str">
        <f>'Pregnant Women Participating'!A23</f>
        <v>Virginia</v>
      </c>
      <c r="B23" s="18">
        <v>35122</v>
      </c>
      <c r="C23" s="16">
        <v>34031</v>
      </c>
      <c r="D23" s="16">
        <v>33529</v>
      </c>
      <c r="E23" s="16">
        <v>32506</v>
      </c>
      <c r="F23" s="16">
        <v>32250</v>
      </c>
      <c r="G23" s="16">
        <v>32874</v>
      </c>
      <c r="H23" s="16">
        <v>32765</v>
      </c>
      <c r="I23" s="16">
        <v>32762</v>
      </c>
      <c r="J23" s="16">
        <v>32708</v>
      </c>
      <c r="K23" s="16">
        <v>32193</v>
      </c>
      <c r="L23" s="16">
        <v>32590</v>
      </c>
      <c r="M23" s="50">
        <v>32283</v>
      </c>
      <c r="N23" s="18">
        <f t="shared" si="1"/>
        <v>32967.75</v>
      </c>
    </row>
    <row r="24" spans="1:14" ht="12" customHeight="1">
      <c r="A24" s="10" t="str">
        <f>'Pregnant Women Participating'!A24</f>
        <v>Virgin Islands</v>
      </c>
      <c r="B24" s="18">
        <v>1077</v>
      </c>
      <c r="C24" s="16">
        <v>1061</v>
      </c>
      <c r="D24" s="16">
        <v>1018</v>
      </c>
      <c r="E24" s="16">
        <v>1020</v>
      </c>
      <c r="F24" s="16">
        <v>1016</v>
      </c>
      <c r="G24" s="16">
        <v>1001</v>
      </c>
      <c r="H24" s="16">
        <v>990</v>
      </c>
      <c r="I24" s="16">
        <v>1007</v>
      </c>
      <c r="J24" s="16">
        <v>997</v>
      </c>
      <c r="K24" s="16">
        <v>965</v>
      </c>
      <c r="L24" s="16">
        <v>966</v>
      </c>
      <c r="M24" s="50">
        <v>980</v>
      </c>
      <c r="N24" s="18">
        <f t="shared" si="1"/>
        <v>1008.1666666666666</v>
      </c>
    </row>
    <row r="25" spans="1:14" ht="12" customHeight="1">
      <c r="A25" s="10" t="str">
        <f>'Pregnant Women Participating'!A25</f>
        <v>West Virginia</v>
      </c>
      <c r="B25" s="18">
        <v>9931</v>
      </c>
      <c r="C25" s="16">
        <v>9728</v>
      </c>
      <c r="D25" s="16">
        <v>9699</v>
      </c>
      <c r="E25" s="16">
        <v>9621</v>
      </c>
      <c r="F25" s="16">
        <v>9565</v>
      </c>
      <c r="G25" s="16">
        <v>9654</v>
      </c>
      <c r="H25" s="16">
        <v>9530</v>
      </c>
      <c r="I25" s="16">
        <v>9490</v>
      </c>
      <c r="J25" s="16">
        <v>9443</v>
      </c>
      <c r="K25" s="16">
        <v>9452</v>
      </c>
      <c r="L25" s="16">
        <v>9633</v>
      </c>
      <c r="M25" s="50">
        <v>9740</v>
      </c>
      <c r="N25" s="18">
        <f t="shared" si="1"/>
        <v>9623.833333333334</v>
      </c>
    </row>
    <row r="26" spans="1:14" s="23" customFormat="1" ht="24.75" customHeight="1">
      <c r="A26" s="19" t="str">
        <f>'Pregnant Women Participating'!A26</f>
        <v>Mid-Atlantic Region</v>
      </c>
      <c r="B26" s="21">
        <v>211436</v>
      </c>
      <c r="C26" s="20">
        <v>207121</v>
      </c>
      <c r="D26" s="20">
        <v>205326</v>
      </c>
      <c r="E26" s="20">
        <v>202022</v>
      </c>
      <c r="F26" s="20">
        <v>201899</v>
      </c>
      <c r="G26" s="20">
        <v>203664</v>
      </c>
      <c r="H26" s="20">
        <v>202896</v>
      </c>
      <c r="I26" s="20">
        <v>202205</v>
      </c>
      <c r="J26" s="20">
        <v>202155</v>
      </c>
      <c r="K26" s="20">
        <v>198897</v>
      </c>
      <c r="L26" s="20">
        <v>201004</v>
      </c>
      <c r="M26" s="49">
        <v>199495</v>
      </c>
      <c r="N26" s="21">
        <f t="shared" si="1"/>
        <v>203176.66666666666</v>
      </c>
    </row>
    <row r="27" spans="1:14" ht="12" customHeight="1">
      <c r="A27" s="10" t="str">
        <f>'Pregnant Women Participating'!A27</f>
        <v>Alabama</v>
      </c>
      <c r="B27" s="18">
        <v>32917</v>
      </c>
      <c r="C27" s="16">
        <v>32089</v>
      </c>
      <c r="D27" s="16">
        <v>31730</v>
      </c>
      <c r="E27" s="16">
        <v>31828</v>
      </c>
      <c r="F27" s="16">
        <v>31522</v>
      </c>
      <c r="G27" s="16">
        <v>31863</v>
      </c>
      <c r="H27" s="16">
        <v>31616</v>
      </c>
      <c r="I27" s="16">
        <v>31603</v>
      </c>
      <c r="J27" s="16">
        <v>31875</v>
      </c>
      <c r="K27" s="16">
        <v>31541</v>
      </c>
      <c r="L27" s="16">
        <v>32083</v>
      </c>
      <c r="M27" s="50">
        <v>32188</v>
      </c>
      <c r="N27" s="18">
        <f t="shared" si="1"/>
        <v>31904.583333333332</v>
      </c>
    </row>
    <row r="28" spans="1:14" ht="12" customHeight="1">
      <c r="A28" s="10" t="str">
        <f>'Pregnant Women Participating'!A28</f>
        <v>Florida</v>
      </c>
      <c r="B28" s="18">
        <v>120967</v>
      </c>
      <c r="C28" s="16">
        <v>119036</v>
      </c>
      <c r="D28" s="16">
        <v>117261</v>
      </c>
      <c r="E28" s="16">
        <v>117747</v>
      </c>
      <c r="F28" s="16">
        <v>117192</v>
      </c>
      <c r="G28" s="16">
        <v>117765</v>
      </c>
      <c r="H28" s="16">
        <v>117637</v>
      </c>
      <c r="I28" s="16">
        <v>117055</v>
      </c>
      <c r="J28" s="16">
        <v>117313</v>
      </c>
      <c r="K28" s="16">
        <v>117209</v>
      </c>
      <c r="L28" s="16">
        <v>118046</v>
      </c>
      <c r="M28" s="50">
        <v>117186</v>
      </c>
      <c r="N28" s="18">
        <f t="shared" si="1"/>
        <v>117867.83333333333</v>
      </c>
    </row>
    <row r="29" spans="1:14" ht="12" customHeight="1">
      <c r="A29" s="10" t="str">
        <f>'Pregnant Women Participating'!A29</f>
        <v>Georgia</v>
      </c>
      <c r="B29" s="18">
        <v>65723</v>
      </c>
      <c r="C29" s="16">
        <v>64552</v>
      </c>
      <c r="D29" s="16">
        <v>64308</v>
      </c>
      <c r="E29" s="16">
        <v>63918</v>
      </c>
      <c r="F29" s="16">
        <v>64067</v>
      </c>
      <c r="G29" s="16">
        <v>64604</v>
      </c>
      <c r="H29" s="16">
        <v>63784</v>
      </c>
      <c r="I29" s="16">
        <v>63811</v>
      </c>
      <c r="J29" s="16">
        <v>63647</v>
      </c>
      <c r="K29" s="16">
        <v>62736</v>
      </c>
      <c r="L29" s="16">
        <v>63444</v>
      </c>
      <c r="M29" s="50">
        <v>62879</v>
      </c>
      <c r="N29" s="18">
        <f t="shared" si="1"/>
        <v>63956.083333333336</v>
      </c>
    </row>
    <row r="30" spans="1:14" ht="12" customHeight="1">
      <c r="A30" s="10" t="str">
        <f>'Pregnant Women Participating'!A30</f>
        <v>Kentucky</v>
      </c>
      <c r="B30" s="18">
        <v>27050</v>
      </c>
      <c r="C30" s="16">
        <v>26369</v>
      </c>
      <c r="D30" s="16">
        <v>25994</v>
      </c>
      <c r="E30" s="16">
        <v>25903</v>
      </c>
      <c r="F30" s="16">
        <v>25849</v>
      </c>
      <c r="G30" s="16">
        <v>26165</v>
      </c>
      <c r="H30" s="16">
        <v>26027</v>
      </c>
      <c r="I30" s="16">
        <v>25993</v>
      </c>
      <c r="J30" s="16">
        <v>25955</v>
      </c>
      <c r="K30" s="16">
        <v>25721</v>
      </c>
      <c r="L30" s="16">
        <v>26237</v>
      </c>
      <c r="M30" s="50">
        <v>26169</v>
      </c>
      <c r="N30" s="18">
        <f t="shared" si="1"/>
        <v>26119.333333333332</v>
      </c>
    </row>
    <row r="31" spans="1:14" ht="12" customHeight="1">
      <c r="A31" s="10" t="str">
        <f>'Pregnant Women Participating'!A31</f>
        <v>Mississippi</v>
      </c>
      <c r="B31" s="18">
        <v>21362</v>
      </c>
      <c r="C31" s="16">
        <v>20973</v>
      </c>
      <c r="D31" s="16">
        <v>20371</v>
      </c>
      <c r="E31" s="16">
        <v>20336</v>
      </c>
      <c r="F31" s="16">
        <v>20238</v>
      </c>
      <c r="G31" s="16">
        <v>20494</v>
      </c>
      <c r="H31" s="16">
        <v>20048</v>
      </c>
      <c r="I31" s="16">
        <v>20249</v>
      </c>
      <c r="J31" s="16">
        <v>20599</v>
      </c>
      <c r="K31" s="16">
        <v>20208</v>
      </c>
      <c r="L31" s="16">
        <v>20474</v>
      </c>
      <c r="M31" s="50">
        <v>20464</v>
      </c>
      <c r="N31" s="18">
        <f t="shared" si="1"/>
        <v>20484.666666666668</v>
      </c>
    </row>
    <row r="32" spans="1:14" ht="12" customHeight="1">
      <c r="A32" s="10" t="str">
        <f>'Pregnant Women Participating'!A32</f>
        <v>North Carolina</v>
      </c>
      <c r="B32" s="18">
        <v>60870</v>
      </c>
      <c r="C32" s="16">
        <v>59708</v>
      </c>
      <c r="D32" s="16">
        <v>58902</v>
      </c>
      <c r="E32" s="16">
        <v>58815</v>
      </c>
      <c r="F32" s="16">
        <v>57548</v>
      </c>
      <c r="G32" s="16">
        <v>57776</v>
      </c>
      <c r="H32" s="16">
        <v>57424</v>
      </c>
      <c r="I32" s="16">
        <v>57822</v>
      </c>
      <c r="J32" s="16">
        <v>58112</v>
      </c>
      <c r="K32" s="16">
        <v>57981</v>
      </c>
      <c r="L32" s="16">
        <v>58660</v>
      </c>
      <c r="M32" s="50">
        <v>58207</v>
      </c>
      <c r="N32" s="18">
        <f t="shared" si="1"/>
        <v>58485.416666666664</v>
      </c>
    </row>
    <row r="33" spans="1:14" ht="12" customHeight="1">
      <c r="A33" s="10" t="str">
        <f>'Pregnant Women Participating'!A33</f>
        <v>South Carolina</v>
      </c>
      <c r="B33" s="18">
        <v>28811</v>
      </c>
      <c r="C33" s="16">
        <v>28434</v>
      </c>
      <c r="D33" s="16">
        <v>28037</v>
      </c>
      <c r="E33" s="16">
        <v>27801</v>
      </c>
      <c r="F33" s="16">
        <v>27592</v>
      </c>
      <c r="G33" s="16">
        <v>27881</v>
      </c>
      <c r="H33" s="16">
        <v>27548</v>
      </c>
      <c r="I33" s="16">
        <v>27279</v>
      </c>
      <c r="J33" s="16">
        <v>27370</v>
      </c>
      <c r="K33" s="16">
        <v>27218</v>
      </c>
      <c r="L33" s="16">
        <v>27760</v>
      </c>
      <c r="M33" s="50">
        <v>27346</v>
      </c>
      <c r="N33" s="18">
        <f t="shared" si="1"/>
        <v>27756.416666666668</v>
      </c>
    </row>
    <row r="34" spans="1:14" ht="12" customHeight="1">
      <c r="A34" s="10" t="str">
        <f>'Pregnant Women Participating'!A34</f>
        <v>Tennessee</v>
      </c>
      <c r="B34" s="18">
        <v>39458</v>
      </c>
      <c r="C34" s="16">
        <v>38501</v>
      </c>
      <c r="D34" s="16">
        <v>37887</v>
      </c>
      <c r="E34" s="16">
        <v>37625</v>
      </c>
      <c r="F34" s="16">
        <v>37592</v>
      </c>
      <c r="G34" s="16">
        <v>38075</v>
      </c>
      <c r="H34" s="16">
        <v>37893</v>
      </c>
      <c r="I34" s="16">
        <v>37978</v>
      </c>
      <c r="J34" s="16">
        <v>38289</v>
      </c>
      <c r="K34" s="16">
        <v>37952</v>
      </c>
      <c r="L34" s="16">
        <v>38643</v>
      </c>
      <c r="M34" s="50">
        <v>38370</v>
      </c>
      <c r="N34" s="18">
        <f t="shared" si="1"/>
        <v>38188.583333333336</v>
      </c>
    </row>
    <row r="35" spans="1:14" ht="12" customHeight="1">
      <c r="A35" s="10" t="str">
        <f>'Pregnant Women Participating'!A35</f>
        <v>Choctaw Indians, MS</v>
      </c>
      <c r="B35" s="18">
        <v>133</v>
      </c>
      <c r="C35" s="16">
        <v>121</v>
      </c>
      <c r="D35" s="16">
        <v>114</v>
      </c>
      <c r="E35" s="16">
        <v>117</v>
      </c>
      <c r="F35" s="16">
        <v>126</v>
      </c>
      <c r="G35" s="16">
        <v>125</v>
      </c>
      <c r="H35" s="16">
        <v>121</v>
      </c>
      <c r="I35" s="16">
        <v>144</v>
      </c>
      <c r="J35" s="16">
        <v>125</v>
      </c>
      <c r="K35" s="16">
        <v>135</v>
      </c>
      <c r="L35" s="16">
        <v>150</v>
      </c>
      <c r="M35" s="50">
        <v>143</v>
      </c>
      <c r="N35" s="18">
        <f t="shared" si="1"/>
        <v>129.5</v>
      </c>
    </row>
    <row r="36" spans="1:14" ht="12" customHeight="1">
      <c r="A36" s="10" t="str">
        <f>'Pregnant Women Participating'!A36</f>
        <v>Eastern Cherokee, NC</v>
      </c>
      <c r="B36" s="18">
        <v>142</v>
      </c>
      <c r="C36" s="16">
        <v>129</v>
      </c>
      <c r="D36" s="16">
        <v>118</v>
      </c>
      <c r="E36" s="16">
        <v>115</v>
      </c>
      <c r="F36" s="16">
        <v>115</v>
      </c>
      <c r="G36" s="16">
        <v>123</v>
      </c>
      <c r="H36" s="16">
        <v>134</v>
      </c>
      <c r="I36" s="16">
        <v>135</v>
      </c>
      <c r="J36" s="16">
        <v>117</v>
      </c>
      <c r="K36" s="16">
        <v>130</v>
      </c>
      <c r="L36" s="16">
        <v>140</v>
      </c>
      <c r="M36" s="50">
        <v>136</v>
      </c>
      <c r="N36" s="18">
        <f t="shared" si="1"/>
        <v>127.83333333333333</v>
      </c>
    </row>
    <row r="37" spans="1:14" s="23" customFormat="1" ht="24.75" customHeight="1">
      <c r="A37" s="19" t="str">
        <f>'Pregnant Women Participating'!A37</f>
        <v>Southeast Region</v>
      </c>
      <c r="B37" s="21">
        <v>397433</v>
      </c>
      <c r="C37" s="20">
        <v>389912</v>
      </c>
      <c r="D37" s="20">
        <v>384722</v>
      </c>
      <c r="E37" s="20">
        <v>384205</v>
      </c>
      <c r="F37" s="20">
        <v>381841</v>
      </c>
      <c r="G37" s="20">
        <v>384871</v>
      </c>
      <c r="H37" s="20">
        <v>382232</v>
      </c>
      <c r="I37" s="20">
        <v>382069</v>
      </c>
      <c r="J37" s="20">
        <v>383402</v>
      </c>
      <c r="K37" s="20">
        <v>380831</v>
      </c>
      <c r="L37" s="20">
        <v>385637</v>
      </c>
      <c r="M37" s="49">
        <v>383088</v>
      </c>
      <c r="N37" s="21">
        <f t="shared" si="1"/>
        <v>385020.25</v>
      </c>
    </row>
    <row r="38" spans="1:14" ht="12" customHeight="1">
      <c r="A38" s="10" t="str">
        <f>'Pregnant Women Participating'!A38</f>
        <v>Illinois</v>
      </c>
      <c r="B38" s="18">
        <v>55783</v>
      </c>
      <c r="C38" s="16">
        <v>54127</v>
      </c>
      <c r="D38" s="16">
        <v>53604</v>
      </c>
      <c r="E38" s="16">
        <v>53790</v>
      </c>
      <c r="F38" s="16">
        <v>53658</v>
      </c>
      <c r="G38" s="16">
        <v>54645</v>
      </c>
      <c r="H38" s="16">
        <v>54474</v>
      </c>
      <c r="I38" s="16">
        <v>54380</v>
      </c>
      <c r="J38" s="16">
        <v>54487</v>
      </c>
      <c r="K38" s="16">
        <v>53500</v>
      </c>
      <c r="L38" s="16">
        <v>54492</v>
      </c>
      <c r="M38" s="50">
        <v>54056</v>
      </c>
      <c r="N38" s="18">
        <f t="shared" si="1"/>
        <v>54249.666666666664</v>
      </c>
    </row>
    <row r="39" spans="1:14" ht="12" customHeight="1">
      <c r="A39" s="10" t="str">
        <f>'Pregnant Women Participating'!A39</f>
        <v>Indiana</v>
      </c>
      <c r="B39" s="18">
        <v>35440</v>
      </c>
      <c r="C39" s="16">
        <v>34408</v>
      </c>
      <c r="D39" s="16">
        <v>34309</v>
      </c>
      <c r="E39" s="16">
        <v>34583</v>
      </c>
      <c r="F39" s="16">
        <v>34249</v>
      </c>
      <c r="G39" s="16">
        <v>34684</v>
      </c>
      <c r="H39" s="16">
        <v>34277</v>
      </c>
      <c r="I39" s="16">
        <v>34369</v>
      </c>
      <c r="J39" s="16">
        <v>34395</v>
      </c>
      <c r="K39" s="16">
        <v>33869</v>
      </c>
      <c r="L39" s="16">
        <v>34652</v>
      </c>
      <c r="M39" s="50">
        <v>34842</v>
      </c>
      <c r="N39" s="18">
        <f t="shared" si="1"/>
        <v>34506.416666666664</v>
      </c>
    </row>
    <row r="40" spans="1:14" ht="12" customHeight="1">
      <c r="A40" s="10" t="str">
        <f>'Pregnant Women Participating'!A40</f>
        <v>Michigan</v>
      </c>
      <c r="B40" s="18">
        <v>53377</v>
      </c>
      <c r="C40" s="16">
        <v>52533</v>
      </c>
      <c r="D40" s="16">
        <v>51401</v>
      </c>
      <c r="E40" s="16">
        <v>51505</v>
      </c>
      <c r="F40" s="16">
        <v>50796</v>
      </c>
      <c r="G40" s="16">
        <v>51080</v>
      </c>
      <c r="H40" s="16">
        <v>51186</v>
      </c>
      <c r="I40" s="16">
        <v>51046</v>
      </c>
      <c r="J40" s="16">
        <v>50998</v>
      </c>
      <c r="K40" s="16">
        <v>50654</v>
      </c>
      <c r="L40" s="16">
        <v>50941</v>
      </c>
      <c r="M40" s="50">
        <v>51099</v>
      </c>
      <c r="N40" s="18">
        <f t="shared" si="1"/>
        <v>51384.666666666664</v>
      </c>
    </row>
    <row r="41" spans="1:14" ht="12" customHeight="1">
      <c r="A41" s="10" t="str">
        <f>'Pregnant Women Participating'!A41</f>
        <v>Minnesota</v>
      </c>
      <c r="B41" s="18">
        <v>27296</v>
      </c>
      <c r="C41" s="16">
        <v>26846</v>
      </c>
      <c r="D41" s="16">
        <v>26670</v>
      </c>
      <c r="E41" s="16">
        <v>26553</v>
      </c>
      <c r="F41" s="16">
        <v>26371</v>
      </c>
      <c r="G41" s="16">
        <v>26564</v>
      </c>
      <c r="H41" s="16">
        <v>26508</v>
      </c>
      <c r="I41" s="16">
        <v>26355</v>
      </c>
      <c r="J41" s="16">
        <v>26555</v>
      </c>
      <c r="K41" s="16">
        <v>26242</v>
      </c>
      <c r="L41" s="16">
        <v>26526</v>
      </c>
      <c r="M41" s="50">
        <v>26350</v>
      </c>
      <c r="N41" s="18">
        <f t="shared" si="1"/>
        <v>26569.666666666668</v>
      </c>
    </row>
    <row r="42" spans="1:14" ht="12" customHeight="1">
      <c r="A42" s="10" t="str">
        <f>'Pregnant Women Participating'!A42</f>
        <v>Ohio</v>
      </c>
      <c r="B42" s="18">
        <v>58840</v>
      </c>
      <c r="C42" s="16">
        <v>56554</v>
      </c>
      <c r="D42" s="16">
        <v>55522</v>
      </c>
      <c r="E42" s="16">
        <v>55104</v>
      </c>
      <c r="F42" s="16">
        <v>54671</v>
      </c>
      <c r="G42" s="16">
        <v>54935</v>
      </c>
      <c r="H42" s="16">
        <v>54912</v>
      </c>
      <c r="I42" s="16">
        <v>54445</v>
      </c>
      <c r="J42" s="16">
        <v>54760</v>
      </c>
      <c r="K42" s="16">
        <v>54105</v>
      </c>
      <c r="L42" s="16">
        <v>54957</v>
      </c>
      <c r="M42" s="50">
        <v>54865</v>
      </c>
      <c r="N42" s="18">
        <f t="shared" si="1"/>
        <v>55305.833333333336</v>
      </c>
    </row>
    <row r="43" spans="1:14" ht="12" customHeight="1">
      <c r="A43" s="10" t="str">
        <f>'Pregnant Women Participating'!A43</f>
        <v>Wisconsin</v>
      </c>
      <c r="B43" s="18">
        <v>22757</v>
      </c>
      <c r="C43" s="16">
        <v>22429</v>
      </c>
      <c r="D43" s="16">
        <v>22171</v>
      </c>
      <c r="E43" s="16">
        <v>22305</v>
      </c>
      <c r="F43" s="16">
        <v>22037</v>
      </c>
      <c r="G43" s="16">
        <v>22063</v>
      </c>
      <c r="H43" s="16">
        <v>22051</v>
      </c>
      <c r="I43" s="16">
        <v>21919</v>
      </c>
      <c r="J43" s="16">
        <v>21916</v>
      </c>
      <c r="K43" s="16">
        <v>21616</v>
      </c>
      <c r="L43" s="16">
        <v>22148</v>
      </c>
      <c r="M43" s="50">
        <v>21996</v>
      </c>
      <c r="N43" s="18">
        <f t="shared" si="1"/>
        <v>22117.333333333332</v>
      </c>
    </row>
    <row r="44" spans="1:14" s="23" customFormat="1" ht="24.75" customHeight="1">
      <c r="A44" s="19" t="str">
        <f>'Pregnant Women Participating'!A44</f>
        <v>Midwest Region</v>
      </c>
      <c r="B44" s="21">
        <v>253493</v>
      </c>
      <c r="C44" s="20">
        <v>246897</v>
      </c>
      <c r="D44" s="20">
        <v>243677</v>
      </c>
      <c r="E44" s="20">
        <v>243840</v>
      </c>
      <c r="F44" s="20">
        <v>241782</v>
      </c>
      <c r="G44" s="20">
        <v>243971</v>
      </c>
      <c r="H44" s="20">
        <v>243408</v>
      </c>
      <c r="I44" s="20">
        <v>242514</v>
      </c>
      <c r="J44" s="20">
        <v>243111</v>
      </c>
      <c r="K44" s="20">
        <v>239986</v>
      </c>
      <c r="L44" s="20">
        <v>243716</v>
      </c>
      <c r="M44" s="49">
        <v>243208</v>
      </c>
      <c r="N44" s="21">
        <f t="shared" si="1"/>
        <v>244133.58333333334</v>
      </c>
    </row>
    <row r="45" spans="1:14" ht="12" customHeight="1">
      <c r="A45" s="10" t="str">
        <f>'Pregnant Women Participating'!A45</f>
        <v>Arkansas</v>
      </c>
      <c r="B45" s="18">
        <v>21223</v>
      </c>
      <c r="C45" s="16">
        <v>21080</v>
      </c>
      <c r="D45" s="16">
        <v>21047</v>
      </c>
      <c r="E45" s="16">
        <v>21082</v>
      </c>
      <c r="F45" s="16">
        <v>20924</v>
      </c>
      <c r="G45" s="16">
        <v>20790</v>
      </c>
      <c r="H45" s="16">
        <v>20995</v>
      </c>
      <c r="I45" s="16">
        <v>20996</v>
      </c>
      <c r="J45" s="16">
        <v>21119</v>
      </c>
      <c r="K45" s="16">
        <v>20891</v>
      </c>
      <c r="L45" s="16">
        <v>21100</v>
      </c>
      <c r="M45" s="50">
        <v>20954</v>
      </c>
      <c r="N45" s="18">
        <f t="shared" si="1"/>
        <v>21016.75</v>
      </c>
    </row>
    <row r="46" spans="1:14" ht="12" customHeight="1">
      <c r="A46" s="10" t="str">
        <f>'Pregnant Women Participating'!A46</f>
        <v>Louisiana</v>
      </c>
      <c r="B46" s="18">
        <v>34025</v>
      </c>
      <c r="C46" s="16">
        <v>33576</v>
      </c>
      <c r="D46" s="16">
        <v>33201</v>
      </c>
      <c r="E46" s="16">
        <v>33263</v>
      </c>
      <c r="F46" s="16">
        <v>33283</v>
      </c>
      <c r="G46" s="16">
        <v>32879</v>
      </c>
      <c r="H46" s="16">
        <v>32430</v>
      </c>
      <c r="I46" s="16">
        <v>32251</v>
      </c>
      <c r="J46" s="16">
        <v>32526</v>
      </c>
      <c r="K46" s="16">
        <v>31891</v>
      </c>
      <c r="L46" s="16">
        <v>32381</v>
      </c>
      <c r="M46" s="50">
        <v>32289</v>
      </c>
      <c r="N46" s="18">
        <f t="shared" si="1"/>
        <v>32832.916666666664</v>
      </c>
    </row>
    <row r="47" spans="1:14" ht="12" customHeight="1">
      <c r="A47" s="10" t="str">
        <f>'Pregnant Women Participating'!A47</f>
        <v>New Mexico</v>
      </c>
      <c r="B47" s="18">
        <v>12269</v>
      </c>
      <c r="C47" s="16">
        <v>12084</v>
      </c>
      <c r="D47" s="16">
        <v>11900</v>
      </c>
      <c r="E47" s="16">
        <v>12037</v>
      </c>
      <c r="F47" s="16">
        <v>11966</v>
      </c>
      <c r="G47" s="16">
        <v>11709</v>
      </c>
      <c r="H47" s="16">
        <v>11444</v>
      </c>
      <c r="I47" s="16">
        <v>11514</v>
      </c>
      <c r="J47" s="16">
        <v>12061</v>
      </c>
      <c r="K47" s="16">
        <v>11969</v>
      </c>
      <c r="L47" s="16">
        <v>12231</v>
      </c>
      <c r="M47" s="50">
        <v>12235</v>
      </c>
      <c r="N47" s="18">
        <f t="shared" si="1"/>
        <v>11951.583333333334</v>
      </c>
    </row>
    <row r="48" spans="1:14" ht="12" customHeight="1">
      <c r="A48" s="10" t="str">
        <f>'Pregnant Women Participating'!A48</f>
        <v>Oklahoma</v>
      </c>
      <c r="B48" s="18">
        <v>21314</v>
      </c>
      <c r="C48" s="16">
        <v>20557</v>
      </c>
      <c r="D48" s="16">
        <v>20276</v>
      </c>
      <c r="E48" s="16">
        <v>20315</v>
      </c>
      <c r="F48" s="16">
        <v>20288</v>
      </c>
      <c r="G48" s="16">
        <v>20720</v>
      </c>
      <c r="H48" s="16">
        <v>20541</v>
      </c>
      <c r="I48" s="16">
        <v>20642</v>
      </c>
      <c r="J48" s="16">
        <v>21069</v>
      </c>
      <c r="K48" s="16">
        <v>20919</v>
      </c>
      <c r="L48" s="16">
        <v>21105</v>
      </c>
      <c r="M48" s="50">
        <v>20664</v>
      </c>
      <c r="N48" s="18">
        <f t="shared" si="1"/>
        <v>20700.833333333332</v>
      </c>
    </row>
    <row r="49" spans="1:14" ht="12" customHeight="1">
      <c r="A49" s="10" t="str">
        <f>'Pregnant Women Participating'!A49</f>
        <v>Texas</v>
      </c>
      <c r="B49" s="18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50"/>
      <c r="N49" s="18" t="str">
        <f t="shared" si="1"/>
        <v> </v>
      </c>
    </row>
    <row r="50" spans="1:14" ht="12" customHeight="1">
      <c r="A50" s="10" t="str">
        <f>'Pregnant Women Participating'!A50</f>
        <v>Texas</v>
      </c>
      <c r="B50" s="18">
        <v>236245</v>
      </c>
      <c r="C50" s="16">
        <v>232823</v>
      </c>
      <c r="D50" s="16">
        <v>229242</v>
      </c>
      <c r="E50" s="16">
        <v>229206</v>
      </c>
      <c r="F50" s="16">
        <v>229041</v>
      </c>
      <c r="G50" s="16">
        <v>229845</v>
      </c>
      <c r="H50" s="16">
        <v>229081</v>
      </c>
      <c r="I50" s="16">
        <v>229002</v>
      </c>
      <c r="J50" s="16">
        <v>231157</v>
      </c>
      <c r="K50" s="16">
        <v>227688</v>
      </c>
      <c r="L50" s="16">
        <v>229757</v>
      </c>
      <c r="M50" s="50">
        <v>228228</v>
      </c>
      <c r="N50" s="18">
        <f t="shared" si="1"/>
        <v>230109.58333333334</v>
      </c>
    </row>
    <row r="51" spans="1:14" ht="12" customHeight="1">
      <c r="A51" s="10" t="str">
        <f>'Pregnant Women Participating'!A51</f>
        <v>Acoma, Canoncito &amp; Laguna, NM</v>
      </c>
      <c r="B51" s="18">
        <v>90</v>
      </c>
      <c r="C51" s="16">
        <v>89</v>
      </c>
      <c r="D51" s="16">
        <v>92</v>
      </c>
      <c r="E51" s="16">
        <v>94</v>
      </c>
      <c r="F51" s="16">
        <v>83</v>
      </c>
      <c r="G51" s="16">
        <v>83</v>
      </c>
      <c r="H51" s="16">
        <v>81</v>
      </c>
      <c r="I51" s="16">
        <v>84</v>
      </c>
      <c r="J51" s="16">
        <v>87</v>
      </c>
      <c r="K51" s="16">
        <v>84</v>
      </c>
      <c r="L51" s="16">
        <v>84</v>
      </c>
      <c r="M51" s="50">
        <v>87</v>
      </c>
      <c r="N51" s="18">
        <f t="shared" si="1"/>
        <v>86.5</v>
      </c>
    </row>
    <row r="52" spans="1:14" ht="12" customHeight="1">
      <c r="A52" s="10" t="str">
        <f>'Pregnant Women Participating'!A52</f>
        <v>Eight Northern Pueblos, NM</v>
      </c>
      <c r="B52" s="18">
        <v>51</v>
      </c>
      <c r="C52" s="16">
        <v>56</v>
      </c>
      <c r="D52" s="16">
        <v>51</v>
      </c>
      <c r="E52" s="16">
        <v>47</v>
      </c>
      <c r="F52" s="16">
        <v>43</v>
      </c>
      <c r="G52" s="16">
        <v>46</v>
      </c>
      <c r="H52" s="16">
        <v>49</v>
      </c>
      <c r="I52" s="16">
        <v>50</v>
      </c>
      <c r="J52" s="16">
        <v>43</v>
      </c>
      <c r="K52" s="16">
        <v>40</v>
      </c>
      <c r="L52" s="16">
        <v>41</v>
      </c>
      <c r="M52" s="50">
        <v>46</v>
      </c>
      <c r="N52" s="18">
        <f t="shared" si="1"/>
        <v>46.916666666666664</v>
      </c>
    </row>
    <row r="53" spans="1:14" ht="12" customHeight="1">
      <c r="A53" s="10" t="str">
        <f>'Pregnant Women Participating'!A53</f>
        <v>Five Sandoval Pueblos, NM</v>
      </c>
      <c r="B53" s="18">
        <v>50</v>
      </c>
      <c r="C53" s="16">
        <v>48</v>
      </c>
      <c r="D53" s="16">
        <v>50</v>
      </c>
      <c r="E53" s="16">
        <v>58</v>
      </c>
      <c r="F53" s="16">
        <v>65</v>
      </c>
      <c r="G53" s="16">
        <v>67</v>
      </c>
      <c r="H53" s="16">
        <v>53</v>
      </c>
      <c r="I53" s="16">
        <v>59</v>
      </c>
      <c r="J53" s="16">
        <v>52</v>
      </c>
      <c r="K53" s="16">
        <v>52</v>
      </c>
      <c r="L53" s="16">
        <v>54</v>
      </c>
      <c r="M53" s="50">
        <v>50</v>
      </c>
      <c r="N53" s="18">
        <f t="shared" si="1"/>
        <v>54.833333333333336</v>
      </c>
    </row>
    <row r="54" spans="1:14" ht="12" customHeight="1">
      <c r="A54" s="10" t="str">
        <f>'Pregnant Women Participating'!A54</f>
        <v>Isleta Pueblo, NM</v>
      </c>
      <c r="B54" s="18">
        <v>268</v>
      </c>
      <c r="C54" s="16">
        <v>261</v>
      </c>
      <c r="D54" s="16">
        <v>255</v>
      </c>
      <c r="E54" s="16">
        <v>265</v>
      </c>
      <c r="F54" s="16">
        <v>263</v>
      </c>
      <c r="G54" s="16">
        <v>263</v>
      </c>
      <c r="H54" s="16">
        <v>260</v>
      </c>
      <c r="I54" s="16">
        <v>256</v>
      </c>
      <c r="J54" s="16">
        <v>287</v>
      </c>
      <c r="K54" s="16">
        <v>278</v>
      </c>
      <c r="L54" s="16">
        <v>284</v>
      </c>
      <c r="M54" s="50">
        <v>280</v>
      </c>
      <c r="N54" s="18">
        <f t="shared" si="1"/>
        <v>268.3333333333333</v>
      </c>
    </row>
    <row r="55" spans="1:14" ht="12" customHeight="1">
      <c r="A55" s="10" t="str">
        <f>'Pregnant Women Participating'!A55</f>
        <v>San Felipe Pueblo, NM</v>
      </c>
      <c r="B55" s="18">
        <v>66</v>
      </c>
      <c r="C55" s="16">
        <v>61</v>
      </c>
      <c r="D55" s="16">
        <v>54</v>
      </c>
      <c r="E55" s="16">
        <v>54</v>
      </c>
      <c r="F55" s="16">
        <v>63</v>
      </c>
      <c r="G55" s="16">
        <v>61</v>
      </c>
      <c r="H55" s="16">
        <v>61</v>
      </c>
      <c r="I55" s="16">
        <v>60</v>
      </c>
      <c r="J55" s="16">
        <v>60</v>
      </c>
      <c r="K55" s="16">
        <v>57</v>
      </c>
      <c r="L55" s="16">
        <v>58</v>
      </c>
      <c r="M55" s="50">
        <v>47</v>
      </c>
      <c r="N55" s="18">
        <f t="shared" si="1"/>
        <v>58.5</v>
      </c>
    </row>
    <row r="56" spans="1:14" ht="12" customHeight="1">
      <c r="A56" s="10" t="str">
        <f>'Pregnant Women Participating'!A56</f>
        <v>Santo Domingo Tribe, NM</v>
      </c>
      <c r="B56" s="18">
        <v>44</v>
      </c>
      <c r="C56" s="16">
        <v>44</v>
      </c>
      <c r="D56" s="16">
        <v>43</v>
      </c>
      <c r="E56" s="16">
        <v>37</v>
      </c>
      <c r="F56" s="16">
        <v>33</v>
      </c>
      <c r="G56" s="16">
        <v>33</v>
      </c>
      <c r="H56" s="16">
        <v>36</v>
      </c>
      <c r="I56" s="16">
        <v>32</v>
      </c>
      <c r="J56" s="16">
        <v>30</v>
      </c>
      <c r="K56" s="16">
        <v>31</v>
      </c>
      <c r="L56" s="16">
        <v>33</v>
      </c>
      <c r="M56" s="50">
        <v>32</v>
      </c>
      <c r="N56" s="18">
        <f t="shared" si="1"/>
        <v>35.666666666666664</v>
      </c>
    </row>
    <row r="57" spans="1:14" ht="12" customHeight="1">
      <c r="A57" s="10" t="str">
        <f>'Pregnant Women Participating'!A57</f>
        <v>Zuni Pueblo, NM</v>
      </c>
      <c r="B57" s="18">
        <v>134</v>
      </c>
      <c r="C57" s="16">
        <v>119</v>
      </c>
      <c r="D57" s="16">
        <v>139</v>
      </c>
      <c r="E57" s="16">
        <v>126</v>
      </c>
      <c r="F57" s="16">
        <v>136</v>
      </c>
      <c r="G57" s="16">
        <v>130</v>
      </c>
      <c r="H57" s="16">
        <v>140</v>
      </c>
      <c r="I57" s="16">
        <v>129</v>
      </c>
      <c r="J57" s="16">
        <v>128</v>
      </c>
      <c r="K57" s="16">
        <v>115</v>
      </c>
      <c r="L57" s="16">
        <v>120</v>
      </c>
      <c r="M57" s="50">
        <v>102</v>
      </c>
      <c r="N57" s="18">
        <f t="shared" si="1"/>
        <v>126.5</v>
      </c>
    </row>
    <row r="58" spans="1:14" ht="12" customHeight="1">
      <c r="A58" s="10" t="str">
        <f>'Pregnant Women Participating'!A58</f>
        <v>Cherokee Nation, OK</v>
      </c>
      <c r="B58" s="18">
        <v>1625</v>
      </c>
      <c r="C58" s="16">
        <v>1616</v>
      </c>
      <c r="D58" s="16">
        <v>1589</v>
      </c>
      <c r="E58" s="16">
        <v>1653</v>
      </c>
      <c r="F58" s="16">
        <v>1615</v>
      </c>
      <c r="G58" s="16">
        <v>1645</v>
      </c>
      <c r="H58" s="16">
        <v>1590</v>
      </c>
      <c r="I58" s="16">
        <v>1589</v>
      </c>
      <c r="J58" s="16">
        <v>1634</v>
      </c>
      <c r="K58" s="16">
        <v>1684</v>
      </c>
      <c r="L58" s="16">
        <v>1716</v>
      </c>
      <c r="M58" s="50">
        <v>1718</v>
      </c>
      <c r="N58" s="18">
        <f t="shared" si="1"/>
        <v>1639.5</v>
      </c>
    </row>
    <row r="59" spans="1:14" ht="12" customHeight="1">
      <c r="A59" s="10" t="str">
        <f>'Pregnant Women Participating'!A59</f>
        <v>Chickasaw Nation, OK</v>
      </c>
      <c r="B59" s="18">
        <v>895</v>
      </c>
      <c r="C59" s="16">
        <v>889</v>
      </c>
      <c r="D59" s="16">
        <v>892</v>
      </c>
      <c r="E59" s="16">
        <v>908</v>
      </c>
      <c r="F59" s="16">
        <v>906</v>
      </c>
      <c r="G59" s="16">
        <v>900</v>
      </c>
      <c r="H59" s="16">
        <v>919</v>
      </c>
      <c r="I59" s="16">
        <v>950</v>
      </c>
      <c r="J59" s="16">
        <v>956</v>
      </c>
      <c r="K59" s="16">
        <v>951</v>
      </c>
      <c r="L59" s="16">
        <v>970</v>
      </c>
      <c r="M59" s="50">
        <v>954</v>
      </c>
      <c r="N59" s="18">
        <f t="shared" si="1"/>
        <v>924.1666666666666</v>
      </c>
    </row>
    <row r="60" spans="1:14" ht="12" customHeight="1">
      <c r="A60" s="10" t="str">
        <f>'Pregnant Women Participating'!A60</f>
        <v>Choctaw Nation, OK</v>
      </c>
      <c r="B60" s="18">
        <v>853</v>
      </c>
      <c r="C60" s="16">
        <v>874</v>
      </c>
      <c r="D60" s="16">
        <v>843</v>
      </c>
      <c r="E60" s="16">
        <v>879</v>
      </c>
      <c r="F60" s="16">
        <v>870</v>
      </c>
      <c r="G60" s="16">
        <v>870</v>
      </c>
      <c r="H60" s="16">
        <v>890</v>
      </c>
      <c r="I60" s="16">
        <v>887</v>
      </c>
      <c r="J60" s="16">
        <v>901</v>
      </c>
      <c r="K60" s="16">
        <v>875</v>
      </c>
      <c r="L60" s="16">
        <v>909</v>
      </c>
      <c r="M60" s="50">
        <v>894</v>
      </c>
      <c r="N60" s="18">
        <f t="shared" si="1"/>
        <v>878.75</v>
      </c>
    </row>
    <row r="61" spans="1:14" ht="12" customHeight="1">
      <c r="A61" s="10" t="str">
        <f>'Pregnant Women Participating'!A61</f>
        <v>Citizen Potawatomi Nation, OK</v>
      </c>
      <c r="B61" s="18">
        <v>291</v>
      </c>
      <c r="C61" s="16">
        <v>269</v>
      </c>
      <c r="D61" s="16">
        <v>276</v>
      </c>
      <c r="E61" s="16">
        <v>305</v>
      </c>
      <c r="F61" s="16">
        <v>305</v>
      </c>
      <c r="G61" s="16">
        <v>315</v>
      </c>
      <c r="H61" s="16">
        <v>321</v>
      </c>
      <c r="I61" s="16">
        <v>313</v>
      </c>
      <c r="J61" s="16">
        <v>316</v>
      </c>
      <c r="K61" s="16">
        <v>309</v>
      </c>
      <c r="L61" s="16">
        <v>313</v>
      </c>
      <c r="M61" s="50">
        <v>342</v>
      </c>
      <c r="N61" s="18">
        <f t="shared" si="1"/>
        <v>306.25</v>
      </c>
    </row>
    <row r="62" spans="1:14" ht="12" customHeight="1">
      <c r="A62" s="10" t="str">
        <f>'Pregnant Women Participating'!A62</f>
        <v>Inter-Tribal Council, OK</v>
      </c>
      <c r="B62" s="18">
        <v>187</v>
      </c>
      <c r="C62" s="16">
        <v>186</v>
      </c>
      <c r="D62" s="16">
        <v>179</v>
      </c>
      <c r="E62" s="16">
        <v>175</v>
      </c>
      <c r="F62" s="16">
        <v>176</v>
      </c>
      <c r="G62" s="16">
        <v>187</v>
      </c>
      <c r="H62" s="16">
        <v>169</v>
      </c>
      <c r="I62" s="16">
        <v>166</v>
      </c>
      <c r="J62" s="16">
        <v>161</v>
      </c>
      <c r="K62" s="16">
        <v>151</v>
      </c>
      <c r="L62" s="16">
        <v>155</v>
      </c>
      <c r="M62" s="50">
        <v>153</v>
      </c>
      <c r="N62" s="18">
        <f t="shared" si="1"/>
        <v>170.41666666666666</v>
      </c>
    </row>
    <row r="63" spans="1:14" ht="12" customHeight="1">
      <c r="A63" s="10" t="str">
        <f>'Pregnant Women Participating'!A63</f>
        <v>Muscogee Creek Nation, OK</v>
      </c>
      <c r="B63" s="18">
        <v>571</v>
      </c>
      <c r="C63" s="16">
        <v>571</v>
      </c>
      <c r="D63" s="16">
        <v>582</v>
      </c>
      <c r="E63" s="16">
        <v>598</v>
      </c>
      <c r="F63" s="16">
        <v>586</v>
      </c>
      <c r="G63" s="16">
        <v>575</v>
      </c>
      <c r="H63" s="16">
        <v>545</v>
      </c>
      <c r="I63" s="16">
        <v>534</v>
      </c>
      <c r="J63" s="16">
        <v>537</v>
      </c>
      <c r="K63" s="16">
        <v>528</v>
      </c>
      <c r="L63" s="16">
        <v>528</v>
      </c>
      <c r="M63" s="50">
        <v>544</v>
      </c>
      <c r="N63" s="18">
        <f t="shared" si="1"/>
        <v>558.25</v>
      </c>
    </row>
    <row r="64" spans="1:14" ht="12" customHeight="1">
      <c r="A64" s="10" t="str">
        <f>'Pregnant Women Participating'!A64</f>
        <v>Osage Tribal Council, OK</v>
      </c>
      <c r="B64" s="18">
        <v>623</v>
      </c>
      <c r="C64" s="16">
        <v>619</v>
      </c>
      <c r="D64" s="16">
        <v>634</v>
      </c>
      <c r="E64" s="16">
        <v>617</v>
      </c>
      <c r="F64" s="16">
        <v>613</v>
      </c>
      <c r="G64" s="16">
        <v>600</v>
      </c>
      <c r="H64" s="16">
        <v>589</v>
      </c>
      <c r="I64" s="16">
        <v>588</v>
      </c>
      <c r="J64" s="16">
        <v>592</v>
      </c>
      <c r="K64" s="16">
        <v>559</v>
      </c>
      <c r="L64" s="16">
        <v>603</v>
      </c>
      <c r="M64" s="50">
        <v>611</v>
      </c>
      <c r="N64" s="18">
        <f t="shared" si="1"/>
        <v>604</v>
      </c>
    </row>
    <row r="65" spans="1:14" ht="12" customHeight="1">
      <c r="A65" s="10" t="str">
        <f>'Pregnant Women Participating'!A65</f>
        <v>Otoe-Missouria Tribe, OK</v>
      </c>
      <c r="B65" s="18">
        <v>108</v>
      </c>
      <c r="C65" s="16">
        <v>94</v>
      </c>
      <c r="D65" s="16">
        <v>92</v>
      </c>
      <c r="E65" s="16">
        <v>103</v>
      </c>
      <c r="F65" s="16">
        <v>103</v>
      </c>
      <c r="G65" s="16">
        <v>101</v>
      </c>
      <c r="H65" s="16">
        <v>101</v>
      </c>
      <c r="I65" s="16">
        <v>92</v>
      </c>
      <c r="J65" s="16">
        <v>99</v>
      </c>
      <c r="K65" s="16">
        <v>85</v>
      </c>
      <c r="L65" s="16">
        <v>106</v>
      </c>
      <c r="M65" s="50">
        <v>101</v>
      </c>
      <c r="N65" s="18">
        <f t="shared" si="1"/>
        <v>98.75</v>
      </c>
    </row>
    <row r="66" spans="1:14" ht="12" customHeight="1">
      <c r="A66" s="10" t="str">
        <f>'Pregnant Women Participating'!A66</f>
        <v>Wichita, Caddo &amp; Delaware (WCD), OK</v>
      </c>
      <c r="B66" s="18">
        <v>867</v>
      </c>
      <c r="C66" s="16">
        <v>851</v>
      </c>
      <c r="D66" s="16">
        <v>849</v>
      </c>
      <c r="E66" s="16">
        <v>895</v>
      </c>
      <c r="F66" s="16">
        <v>902</v>
      </c>
      <c r="G66" s="16">
        <v>897</v>
      </c>
      <c r="H66" s="16">
        <v>876</v>
      </c>
      <c r="I66" s="16">
        <v>911</v>
      </c>
      <c r="J66" s="16">
        <v>912</v>
      </c>
      <c r="K66" s="16">
        <v>879</v>
      </c>
      <c r="L66" s="16">
        <v>895</v>
      </c>
      <c r="M66" s="50">
        <v>841</v>
      </c>
      <c r="N66" s="18">
        <f t="shared" si="1"/>
        <v>881.25</v>
      </c>
    </row>
    <row r="67" spans="1:14" s="23" customFormat="1" ht="24.75" customHeight="1">
      <c r="A67" s="19" t="str">
        <f>'Pregnant Women Participating'!A67</f>
        <v>Southwest Region</v>
      </c>
      <c r="B67" s="21">
        <v>331799</v>
      </c>
      <c r="C67" s="20">
        <v>326767</v>
      </c>
      <c r="D67" s="20">
        <v>322286</v>
      </c>
      <c r="E67" s="20">
        <v>322717</v>
      </c>
      <c r="F67" s="20">
        <v>322264</v>
      </c>
      <c r="G67" s="20">
        <v>322716</v>
      </c>
      <c r="H67" s="20">
        <v>321171</v>
      </c>
      <c r="I67" s="20">
        <v>321105</v>
      </c>
      <c r="J67" s="20">
        <v>324727</v>
      </c>
      <c r="K67" s="20">
        <v>320036</v>
      </c>
      <c r="L67" s="20">
        <v>323443</v>
      </c>
      <c r="M67" s="49">
        <v>321172</v>
      </c>
      <c r="N67" s="21">
        <f t="shared" si="1"/>
        <v>323350.25</v>
      </c>
    </row>
    <row r="68" spans="1:14" ht="12" customHeight="1">
      <c r="A68" s="10" t="str">
        <f>'Pregnant Women Participating'!A68</f>
        <v>Colorado</v>
      </c>
      <c r="B68" s="18">
        <v>22571</v>
      </c>
      <c r="C68" s="16">
        <v>21983</v>
      </c>
      <c r="D68" s="16">
        <v>21662</v>
      </c>
      <c r="E68" s="16">
        <v>21628</v>
      </c>
      <c r="F68" s="16">
        <v>21596</v>
      </c>
      <c r="G68" s="16">
        <v>21812</v>
      </c>
      <c r="H68" s="16">
        <v>21682</v>
      </c>
      <c r="I68" s="16">
        <v>21577</v>
      </c>
      <c r="J68" s="16">
        <v>21609</v>
      </c>
      <c r="K68" s="16">
        <v>21382</v>
      </c>
      <c r="L68" s="16">
        <v>21934</v>
      </c>
      <c r="M68" s="50">
        <v>21726</v>
      </c>
      <c r="N68" s="18">
        <f t="shared" si="1"/>
        <v>21763.5</v>
      </c>
    </row>
    <row r="69" spans="1:14" ht="12" customHeight="1">
      <c r="A69" s="10" t="str">
        <f>'Pregnant Women Participating'!A69</f>
        <v>Iowa</v>
      </c>
      <c r="B69" s="18">
        <v>14755</v>
      </c>
      <c r="C69" s="16">
        <v>14535</v>
      </c>
      <c r="D69" s="16">
        <v>14441</v>
      </c>
      <c r="E69" s="16">
        <v>14470</v>
      </c>
      <c r="F69" s="16">
        <v>14270</v>
      </c>
      <c r="G69" s="16">
        <v>14169</v>
      </c>
      <c r="H69" s="16">
        <v>13871</v>
      </c>
      <c r="I69" s="16">
        <v>13941</v>
      </c>
      <c r="J69" s="16">
        <v>14067</v>
      </c>
      <c r="K69" s="16">
        <v>13988</v>
      </c>
      <c r="L69" s="16">
        <v>14401</v>
      </c>
      <c r="M69" s="50">
        <v>14658</v>
      </c>
      <c r="N69" s="18">
        <f t="shared" si="1"/>
        <v>14297.166666666666</v>
      </c>
    </row>
    <row r="70" spans="1:14" ht="12" customHeight="1">
      <c r="A70" s="10" t="str">
        <f>'Pregnant Women Participating'!A70</f>
        <v>Kansas</v>
      </c>
      <c r="B70" s="18">
        <v>14245</v>
      </c>
      <c r="C70" s="16">
        <v>13937</v>
      </c>
      <c r="D70" s="16">
        <v>13972</v>
      </c>
      <c r="E70" s="16">
        <v>13815</v>
      </c>
      <c r="F70" s="16">
        <v>13708</v>
      </c>
      <c r="G70" s="16">
        <v>13415</v>
      </c>
      <c r="H70" s="16">
        <v>13442</v>
      </c>
      <c r="I70" s="16">
        <v>13357</v>
      </c>
      <c r="J70" s="16">
        <v>13438</v>
      </c>
      <c r="K70" s="16">
        <v>13077</v>
      </c>
      <c r="L70" s="16">
        <v>13461</v>
      </c>
      <c r="M70" s="50">
        <v>13387</v>
      </c>
      <c r="N70" s="18">
        <f t="shared" si="1"/>
        <v>13604.5</v>
      </c>
    </row>
    <row r="71" spans="1:14" ht="12" customHeight="1">
      <c r="A71" s="10" t="str">
        <f>'Pregnant Women Participating'!A71</f>
        <v>Missouri</v>
      </c>
      <c r="B71" s="18">
        <v>33456</v>
      </c>
      <c r="C71" s="16">
        <v>32883</v>
      </c>
      <c r="D71" s="16">
        <v>32574</v>
      </c>
      <c r="E71" s="16">
        <v>32348</v>
      </c>
      <c r="F71" s="16">
        <v>32066</v>
      </c>
      <c r="G71" s="16">
        <v>32040</v>
      </c>
      <c r="H71" s="16">
        <v>31650</v>
      </c>
      <c r="I71" s="16">
        <v>31339</v>
      </c>
      <c r="J71" s="16">
        <v>31484</v>
      </c>
      <c r="K71" s="16">
        <v>30983</v>
      </c>
      <c r="L71" s="16">
        <v>31713</v>
      </c>
      <c r="M71" s="50">
        <v>31504</v>
      </c>
      <c r="N71" s="18">
        <f t="shared" si="1"/>
        <v>32003.333333333332</v>
      </c>
    </row>
    <row r="72" spans="1:14" ht="12" customHeight="1">
      <c r="A72" s="10" t="str">
        <f>'Pregnant Women Participating'!A72</f>
        <v>Montana</v>
      </c>
      <c r="B72" s="18">
        <v>4277</v>
      </c>
      <c r="C72" s="16">
        <v>4286</v>
      </c>
      <c r="D72" s="16">
        <v>4407</v>
      </c>
      <c r="E72" s="16">
        <v>4417</v>
      </c>
      <c r="F72" s="16">
        <v>4379</v>
      </c>
      <c r="G72" s="16">
        <v>4390</v>
      </c>
      <c r="H72" s="16">
        <v>4235</v>
      </c>
      <c r="I72" s="16">
        <v>4232</v>
      </c>
      <c r="J72" s="16">
        <v>4264</v>
      </c>
      <c r="K72" s="16">
        <v>4186</v>
      </c>
      <c r="L72" s="16">
        <v>4280</v>
      </c>
      <c r="M72" s="50">
        <v>4296</v>
      </c>
      <c r="N72" s="18">
        <f t="shared" si="1"/>
        <v>4304.083333333333</v>
      </c>
    </row>
    <row r="73" spans="1:14" ht="12" customHeight="1">
      <c r="A73" s="10" t="str">
        <f>'Pregnant Women Participating'!A73</f>
        <v>Nebraska</v>
      </c>
      <c r="B73" s="18">
        <v>8400</v>
      </c>
      <c r="C73" s="16">
        <v>8563</v>
      </c>
      <c r="D73" s="16">
        <v>8652</v>
      </c>
      <c r="E73" s="16">
        <v>8720</v>
      </c>
      <c r="F73" s="16">
        <v>8574</v>
      </c>
      <c r="G73" s="16">
        <v>8625</v>
      </c>
      <c r="H73" s="16">
        <v>8475</v>
      </c>
      <c r="I73" s="16">
        <v>8472</v>
      </c>
      <c r="J73" s="16">
        <v>8620</v>
      </c>
      <c r="K73" s="16">
        <v>8548</v>
      </c>
      <c r="L73" s="16">
        <v>8748</v>
      </c>
      <c r="M73" s="50">
        <v>8785</v>
      </c>
      <c r="N73" s="18">
        <f t="shared" si="1"/>
        <v>8598.5</v>
      </c>
    </row>
    <row r="74" spans="1:14" ht="12" customHeight="1">
      <c r="A74" s="10" t="str">
        <f>'Pregnant Women Participating'!A74</f>
        <v>North Dakota</v>
      </c>
      <c r="B74" s="18">
        <v>2712</v>
      </c>
      <c r="C74" s="16">
        <v>2725</v>
      </c>
      <c r="D74" s="16">
        <v>2783</v>
      </c>
      <c r="E74" s="16">
        <v>2814</v>
      </c>
      <c r="F74" s="16">
        <v>2808</v>
      </c>
      <c r="G74" s="16">
        <v>2810</v>
      </c>
      <c r="H74" s="16">
        <v>2767</v>
      </c>
      <c r="I74" s="16">
        <v>2784</v>
      </c>
      <c r="J74" s="16">
        <v>2821</v>
      </c>
      <c r="K74" s="16">
        <v>2782</v>
      </c>
      <c r="L74" s="16">
        <v>2899</v>
      </c>
      <c r="M74" s="50">
        <v>2886</v>
      </c>
      <c r="N74" s="18">
        <f t="shared" si="1"/>
        <v>2799.25</v>
      </c>
    </row>
    <row r="75" spans="1:14" ht="12" customHeight="1">
      <c r="A75" s="10" t="str">
        <f>'Pregnant Women Participating'!A75</f>
        <v>South Dakota</v>
      </c>
      <c r="B75" s="18">
        <v>3790</v>
      </c>
      <c r="C75" s="16">
        <v>3713</v>
      </c>
      <c r="D75" s="16">
        <v>3728</v>
      </c>
      <c r="E75" s="16">
        <v>3851</v>
      </c>
      <c r="F75" s="16">
        <v>3786</v>
      </c>
      <c r="G75" s="16">
        <v>3796</v>
      </c>
      <c r="H75" s="16">
        <v>3835</v>
      </c>
      <c r="I75" s="16">
        <v>3793</v>
      </c>
      <c r="J75" s="16">
        <v>3827</v>
      </c>
      <c r="K75" s="16">
        <v>3723</v>
      </c>
      <c r="L75" s="16">
        <v>3869</v>
      </c>
      <c r="M75" s="50">
        <v>3862</v>
      </c>
      <c r="N75" s="18">
        <f t="shared" si="1"/>
        <v>3797.75</v>
      </c>
    </row>
    <row r="76" spans="1:14" ht="12" customHeight="1">
      <c r="A76" s="10" t="str">
        <f>'Pregnant Women Participating'!A76</f>
        <v>Utah</v>
      </c>
      <c r="B76" s="18">
        <v>14380</v>
      </c>
      <c r="C76" s="16">
        <v>14121</v>
      </c>
      <c r="D76" s="16">
        <v>13786</v>
      </c>
      <c r="E76" s="16">
        <v>13806</v>
      </c>
      <c r="F76" s="16">
        <v>14009</v>
      </c>
      <c r="G76" s="16">
        <v>13969</v>
      </c>
      <c r="H76" s="16">
        <v>13819</v>
      </c>
      <c r="I76" s="16">
        <v>13717</v>
      </c>
      <c r="J76" s="16">
        <v>13669</v>
      </c>
      <c r="K76" s="16">
        <v>13388</v>
      </c>
      <c r="L76" s="16">
        <v>13589</v>
      </c>
      <c r="M76" s="50">
        <v>13603</v>
      </c>
      <c r="N76" s="18">
        <f t="shared" si="1"/>
        <v>13821.333333333334</v>
      </c>
    </row>
    <row r="77" spans="1:14" ht="12" customHeight="1">
      <c r="A77" s="10" t="str">
        <f>'Pregnant Women Participating'!A77</f>
        <v>Wyoming</v>
      </c>
      <c r="B77" s="18">
        <v>2647</v>
      </c>
      <c r="C77" s="16">
        <v>2603</v>
      </c>
      <c r="D77" s="16">
        <v>2600</v>
      </c>
      <c r="E77" s="16">
        <v>2592</v>
      </c>
      <c r="F77" s="16">
        <v>2589</v>
      </c>
      <c r="G77" s="16">
        <v>2588</v>
      </c>
      <c r="H77" s="16">
        <v>2580</v>
      </c>
      <c r="I77" s="16">
        <v>2535</v>
      </c>
      <c r="J77" s="16">
        <v>2513</v>
      </c>
      <c r="K77" s="16">
        <v>2427</v>
      </c>
      <c r="L77" s="16">
        <v>2441</v>
      </c>
      <c r="M77" s="50">
        <v>2481</v>
      </c>
      <c r="N77" s="18">
        <f t="shared" si="1"/>
        <v>2549.6666666666665</v>
      </c>
    </row>
    <row r="78" spans="1:14" ht="12" customHeight="1">
      <c r="A78" s="10" t="str">
        <f>'Pregnant Women Participating'!A78</f>
        <v>Ute Mountain Ute Tribe, CO</v>
      </c>
      <c r="B78" s="18">
        <v>48</v>
      </c>
      <c r="C78" s="16">
        <v>45</v>
      </c>
      <c r="D78" s="16">
        <v>34</v>
      </c>
      <c r="E78" s="16">
        <v>41</v>
      </c>
      <c r="F78" s="16">
        <v>44</v>
      </c>
      <c r="G78" s="16">
        <v>40</v>
      </c>
      <c r="H78" s="16">
        <v>38</v>
      </c>
      <c r="I78" s="16">
        <v>39</v>
      </c>
      <c r="J78" s="16">
        <v>46</v>
      </c>
      <c r="K78" s="16">
        <v>45</v>
      </c>
      <c r="L78" s="16">
        <v>36</v>
      </c>
      <c r="M78" s="50">
        <v>31</v>
      </c>
      <c r="N78" s="18">
        <f t="shared" si="1"/>
        <v>40.583333333333336</v>
      </c>
    </row>
    <row r="79" spans="1:14" ht="12" customHeight="1">
      <c r="A79" s="10" t="str">
        <f>'Pregnant Women Participating'!A79</f>
        <v>Omaha Sioux, NE</v>
      </c>
      <c r="B79" s="18">
        <v>25</v>
      </c>
      <c r="C79" s="16">
        <v>22</v>
      </c>
      <c r="D79" s="16">
        <v>22</v>
      </c>
      <c r="E79" s="16">
        <v>28</v>
      </c>
      <c r="F79" s="16">
        <v>28</v>
      </c>
      <c r="G79" s="16">
        <v>31</v>
      </c>
      <c r="H79" s="16">
        <v>31</v>
      </c>
      <c r="I79" s="16">
        <v>33</v>
      </c>
      <c r="J79" s="16">
        <v>36</v>
      </c>
      <c r="K79" s="16">
        <v>38</v>
      </c>
      <c r="L79" s="16">
        <v>40</v>
      </c>
      <c r="M79" s="50">
        <v>34</v>
      </c>
      <c r="N79" s="18">
        <f t="shared" si="1"/>
        <v>30.666666666666668</v>
      </c>
    </row>
    <row r="80" spans="1:14" ht="12" customHeight="1">
      <c r="A80" s="10" t="str">
        <f>'Pregnant Women Participating'!A80</f>
        <v>Santee Sioux, NE</v>
      </c>
      <c r="B80" s="18">
        <v>22</v>
      </c>
      <c r="C80" s="16">
        <v>25</v>
      </c>
      <c r="D80" s="16">
        <v>29</v>
      </c>
      <c r="E80" s="16">
        <v>29</v>
      </c>
      <c r="F80" s="16">
        <v>28</v>
      </c>
      <c r="G80" s="16">
        <v>28</v>
      </c>
      <c r="H80" s="16">
        <v>26</v>
      </c>
      <c r="I80" s="16">
        <v>26</v>
      </c>
      <c r="J80" s="16">
        <v>22</v>
      </c>
      <c r="K80" s="16">
        <v>21</v>
      </c>
      <c r="L80" s="16">
        <v>24</v>
      </c>
      <c r="M80" s="50">
        <v>24</v>
      </c>
      <c r="N80" s="18">
        <f t="shared" si="1"/>
        <v>25.333333333333332</v>
      </c>
    </row>
    <row r="81" spans="1:14" ht="12" customHeight="1">
      <c r="A81" s="10" t="str">
        <f>'Pregnant Women Participating'!A81</f>
        <v>Winnebago Tribe, NE</v>
      </c>
      <c r="B81" s="18">
        <v>66</v>
      </c>
      <c r="C81" s="16">
        <v>56</v>
      </c>
      <c r="D81" s="16">
        <v>50</v>
      </c>
      <c r="E81" s="16">
        <v>63</v>
      </c>
      <c r="F81" s="16">
        <v>51</v>
      </c>
      <c r="G81" s="16">
        <v>64</v>
      </c>
      <c r="H81" s="16">
        <v>54</v>
      </c>
      <c r="I81" s="16">
        <v>52</v>
      </c>
      <c r="J81" s="16">
        <v>47</v>
      </c>
      <c r="K81" s="16">
        <v>50</v>
      </c>
      <c r="L81" s="16">
        <v>54</v>
      </c>
      <c r="M81" s="50">
        <v>41</v>
      </c>
      <c r="N81" s="18">
        <f t="shared" si="1"/>
        <v>54</v>
      </c>
    </row>
    <row r="82" spans="1:14" ht="12" customHeight="1">
      <c r="A82" s="10" t="str">
        <f>'Pregnant Women Participating'!A82</f>
        <v>Standing Rock Sioux Tribe, ND</v>
      </c>
      <c r="B82" s="18">
        <v>97</v>
      </c>
      <c r="C82" s="16">
        <v>96</v>
      </c>
      <c r="D82" s="16">
        <v>87</v>
      </c>
      <c r="E82" s="16">
        <v>80</v>
      </c>
      <c r="F82" s="16">
        <v>67</v>
      </c>
      <c r="G82" s="16">
        <v>73</v>
      </c>
      <c r="H82" s="16">
        <v>82</v>
      </c>
      <c r="I82" s="16">
        <v>88</v>
      </c>
      <c r="J82" s="16">
        <v>92</v>
      </c>
      <c r="K82" s="16">
        <v>97</v>
      </c>
      <c r="L82" s="16">
        <v>97</v>
      </c>
      <c r="M82" s="50">
        <v>99</v>
      </c>
      <c r="N82" s="18">
        <f t="shared" si="1"/>
        <v>87.91666666666667</v>
      </c>
    </row>
    <row r="83" spans="1:14" ht="12" customHeight="1">
      <c r="A83" s="10" t="str">
        <f>'Pregnant Women Participating'!A83</f>
        <v>Three Affiliated Tribes, ND</v>
      </c>
      <c r="B83" s="18">
        <v>53</v>
      </c>
      <c r="C83" s="16">
        <v>44</v>
      </c>
      <c r="D83" s="16">
        <v>45</v>
      </c>
      <c r="E83" s="16">
        <v>46</v>
      </c>
      <c r="F83" s="16">
        <v>40</v>
      </c>
      <c r="G83" s="16">
        <v>39</v>
      </c>
      <c r="H83" s="16">
        <v>44</v>
      </c>
      <c r="I83" s="16">
        <v>50</v>
      </c>
      <c r="J83" s="16">
        <v>54</v>
      </c>
      <c r="K83" s="16">
        <v>48</v>
      </c>
      <c r="L83" s="16">
        <v>48</v>
      </c>
      <c r="M83" s="50">
        <v>50</v>
      </c>
      <c r="N83" s="18">
        <f t="shared" si="1"/>
        <v>46.75</v>
      </c>
    </row>
    <row r="84" spans="1:14" ht="12" customHeight="1">
      <c r="A84" s="10" t="str">
        <f>'Pregnant Women Participating'!A84</f>
        <v>Cheyenne River Sioux, SD</v>
      </c>
      <c r="B84" s="18">
        <v>155</v>
      </c>
      <c r="C84" s="16">
        <v>154</v>
      </c>
      <c r="D84" s="16">
        <v>157</v>
      </c>
      <c r="E84" s="16">
        <v>158</v>
      </c>
      <c r="F84" s="16">
        <v>144</v>
      </c>
      <c r="G84" s="16">
        <v>147</v>
      </c>
      <c r="H84" s="16">
        <v>139</v>
      </c>
      <c r="I84" s="16">
        <v>144</v>
      </c>
      <c r="J84" s="16">
        <v>142</v>
      </c>
      <c r="K84" s="16">
        <v>140</v>
      </c>
      <c r="L84" s="16">
        <v>139</v>
      </c>
      <c r="M84" s="50">
        <v>129</v>
      </c>
      <c r="N84" s="18">
        <f t="shared" si="1"/>
        <v>145.66666666666666</v>
      </c>
    </row>
    <row r="85" spans="1:14" ht="12" customHeight="1">
      <c r="A85" s="10" t="str">
        <f>'Pregnant Women Participating'!A85</f>
        <v>Rosebud Sioux, SD</v>
      </c>
      <c r="B85" s="18">
        <v>258</v>
      </c>
      <c r="C85" s="16">
        <v>246</v>
      </c>
      <c r="D85" s="16">
        <v>240</v>
      </c>
      <c r="E85" s="16">
        <v>243</v>
      </c>
      <c r="F85" s="16">
        <v>239</v>
      </c>
      <c r="G85" s="16">
        <v>218</v>
      </c>
      <c r="H85" s="16">
        <v>217</v>
      </c>
      <c r="I85" s="16">
        <v>213</v>
      </c>
      <c r="J85" s="16">
        <v>212</v>
      </c>
      <c r="K85" s="16">
        <v>218</v>
      </c>
      <c r="L85" s="16">
        <v>226</v>
      </c>
      <c r="M85" s="50">
        <v>226</v>
      </c>
      <c r="N85" s="18">
        <f t="shared" si="1"/>
        <v>229.66666666666666</v>
      </c>
    </row>
    <row r="86" spans="1:14" ht="12" customHeight="1">
      <c r="A86" s="10" t="str">
        <f>'Pregnant Women Participating'!A86</f>
        <v>Northern Arapahoe, WY</v>
      </c>
      <c r="B86" s="18">
        <v>94</v>
      </c>
      <c r="C86" s="16">
        <v>94</v>
      </c>
      <c r="D86" s="16">
        <v>86</v>
      </c>
      <c r="E86" s="16">
        <v>88</v>
      </c>
      <c r="F86" s="16">
        <v>86</v>
      </c>
      <c r="G86" s="16">
        <v>76</v>
      </c>
      <c r="H86" s="16">
        <v>84</v>
      </c>
      <c r="I86" s="16">
        <v>86</v>
      </c>
      <c r="J86" s="16">
        <v>83</v>
      </c>
      <c r="K86" s="16">
        <v>72</v>
      </c>
      <c r="L86" s="16">
        <v>70</v>
      </c>
      <c r="M86" s="50">
        <v>73</v>
      </c>
      <c r="N86" s="18">
        <f t="shared" si="1"/>
        <v>82.66666666666667</v>
      </c>
    </row>
    <row r="87" spans="1:14" ht="12" customHeight="1">
      <c r="A87" s="10" t="str">
        <f>'Pregnant Women Participating'!A87</f>
        <v>Shoshone Tribe, WY</v>
      </c>
      <c r="B87" s="18">
        <v>44</v>
      </c>
      <c r="C87" s="16">
        <v>44</v>
      </c>
      <c r="D87" s="16">
        <v>36</v>
      </c>
      <c r="E87" s="16">
        <v>38</v>
      </c>
      <c r="F87" s="16">
        <v>36</v>
      </c>
      <c r="G87" s="16">
        <v>38</v>
      </c>
      <c r="H87" s="16">
        <v>40</v>
      </c>
      <c r="I87" s="16">
        <v>39</v>
      </c>
      <c r="J87" s="16">
        <v>45</v>
      </c>
      <c r="K87" s="16">
        <v>31</v>
      </c>
      <c r="L87" s="16">
        <v>36</v>
      </c>
      <c r="M87" s="50">
        <v>44</v>
      </c>
      <c r="N87" s="18">
        <f t="shared" si="1"/>
        <v>39.25</v>
      </c>
    </row>
    <row r="88" spans="1:14" s="23" customFormat="1" ht="24.75" customHeight="1">
      <c r="A88" s="19" t="str">
        <f>'Pregnant Women Participating'!A88</f>
        <v>Mountain Plains</v>
      </c>
      <c r="B88" s="21">
        <v>122095</v>
      </c>
      <c r="C88" s="20">
        <v>120175</v>
      </c>
      <c r="D88" s="20">
        <v>119391</v>
      </c>
      <c r="E88" s="20">
        <v>119275</v>
      </c>
      <c r="F88" s="20">
        <v>118548</v>
      </c>
      <c r="G88" s="20">
        <v>118368</v>
      </c>
      <c r="H88" s="20">
        <v>117111</v>
      </c>
      <c r="I88" s="20">
        <v>116517</v>
      </c>
      <c r="J88" s="20">
        <v>117091</v>
      </c>
      <c r="K88" s="20">
        <v>115244</v>
      </c>
      <c r="L88" s="20">
        <v>118105</v>
      </c>
      <c r="M88" s="49">
        <v>117939</v>
      </c>
      <c r="N88" s="21">
        <f t="shared" si="1"/>
        <v>118321.58333333333</v>
      </c>
    </row>
    <row r="89" spans="1:14" ht="12" customHeight="1">
      <c r="A89" s="11" t="str">
        <f>'Pregnant Women Participating'!A89</f>
        <v>Alaska</v>
      </c>
      <c r="B89" s="18">
        <v>4582</v>
      </c>
      <c r="C89" s="16">
        <v>4511</v>
      </c>
      <c r="D89" s="16">
        <v>4426</v>
      </c>
      <c r="E89" s="16">
        <v>4448</v>
      </c>
      <c r="F89" s="16">
        <v>4491</v>
      </c>
      <c r="G89" s="16">
        <v>4576</v>
      </c>
      <c r="H89" s="16">
        <v>4592</v>
      </c>
      <c r="I89" s="16">
        <v>4622</v>
      </c>
      <c r="J89" s="16">
        <v>4645</v>
      </c>
      <c r="K89" s="16">
        <v>4556</v>
      </c>
      <c r="L89" s="16">
        <v>4547</v>
      </c>
      <c r="M89" s="50">
        <v>4551</v>
      </c>
      <c r="N89" s="18">
        <f t="shared" si="1"/>
        <v>4545.583333333333</v>
      </c>
    </row>
    <row r="90" spans="1:14" ht="12" customHeight="1">
      <c r="A90" s="11" t="str">
        <f>'Pregnant Women Participating'!A90</f>
        <v>American Samoa</v>
      </c>
      <c r="B90" s="18">
        <v>1129</v>
      </c>
      <c r="C90" s="16">
        <v>1137</v>
      </c>
      <c r="D90" s="16">
        <v>1102</v>
      </c>
      <c r="E90" s="16">
        <v>1102</v>
      </c>
      <c r="F90" s="16">
        <v>1122</v>
      </c>
      <c r="G90" s="16">
        <v>1158</v>
      </c>
      <c r="H90" s="16">
        <v>1120</v>
      </c>
      <c r="I90" s="16">
        <v>1114</v>
      </c>
      <c r="J90" s="16">
        <v>1089</v>
      </c>
      <c r="K90" s="16">
        <v>1069</v>
      </c>
      <c r="L90" s="16">
        <v>1093</v>
      </c>
      <c r="M90" s="50">
        <v>1081</v>
      </c>
      <c r="N90" s="18">
        <f t="shared" si="1"/>
        <v>1109.6666666666667</v>
      </c>
    </row>
    <row r="91" spans="1:14" ht="12" customHeight="1">
      <c r="A91" s="11" t="str">
        <f>'Pregnant Women Participating'!A91</f>
        <v>Arizona</v>
      </c>
      <c r="B91" s="18">
        <v>36039</v>
      </c>
      <c r="C91" s="16">
        <v>35056</v>
      </c>
      <c r="D91" s="16">
        <v>34644</v>
      </c>
      <c r="E91" s="16">
        <v>34397</v>
      </c>
      <c r="F91" s="16">
        <v>33951</v>
      </c>
      <c r="G91" s="16">
        <v>34088</v>
      </c>
      <c r="H91" s="16">
        <v>33773</v>
      </c>
      <c r="I91" s="16">
        <v>33710</v>
      </c>
      <c r="J91" s="16">
        <v>34011</v>
      </c>
      <c r="K91" s="16">
        <v>33516</v>
      </c>
      <c r="L91" s="16">
        <v>34249</v>
      </c>
      <c r="M91" s="50">
        <v>33748</v>
      </c>
      <c r="N91" s="18">
        <f t="shared" si="1"/>
        <v>34265.166666666664</v>
      </c>
    </row>
    <row r="92" spans="1:14" ht="12" customHeight="1">
      <c r="A92" s="11" t="str">
        <f>'Pregnant Women Participating'!A92</f>
        <v>California</v>
      </c>
      <c r="B92" s="18">
        <v>275391</v>
      </c>
      <c r="C92" s="16">
        <v>265976</v>
      </c>
      <c r="D92" s="16">
        <v>266064</v>
      </c>
      <c r="E92" s="16">
        <v>269351</v>
      </c>
      <c r="F92" s="16">
        <v>265345</v>
      </c>
      <c r="G92" s="16">
        <v>267949</v>
      </c>
      <c r="H92" s="16">
        <v>264137</v>
      </c>
      <c r="I92" s="16">
        <v>262939</v>
      </c>
      <c r="J92" s="16">
        <v>264103</v>
      </c>
      <c r="K92" s="16">
        <v>258745</v>
      </c>
      <c r="L92" s="16">
        <v>264661</v>
      </c>
      <c r="M92" s="50">
        <v>260052</v>
      </c>
      <c r="N92" s="18">
        <f t="shared" si="1"/>
        <v>265392.75</v>
      </c>
    </row>
    <row r="93" spans="1:14" ht="12" customHeight="1">
      <c r="A93" s="11" t="str">
        <f>'Pregnant Women Participating'!A93</f>
        <v>Guam</v>
      </c>
      <c r="B93" s="18">
        <v>1628</v>
      </c>
      <c r="C93" s="16">
        <v>1571</v>
      </c>
      <c r="D93" s="16">
        <v>1533</v>
      </c>
      <c r="E93" s="16">
        <v>1553</v>
      </c>
      <c r="F93" s="16">
        <v>1600</v>
      </c>
      <c r="G93" s="16">
        <v>1653</v>
      </c>
      <c r="H93" s="16">
        <v>1683</v>
      </c>
      <c r="I93" s="16">
        <v>1593</v>
      </c>
      <c r="J93" s="16">
        <v>1608</v>
      </c>
      <c r="K93" s="16">
        <v>1527</v>
      </c>
      <c r="L93" s="16">
        <v>1555</v>
      </c>
      <c r="M93" s="50">
        <v>1547</v>
      </c>
      <c r="N93" s="18">
        <f t="shared" si="1"/>
        <v>1587.5833333333333</v>
      </c>
    </row>
    <row r="94" spans="1:14" ht="12" customHeight="1">
      <c r="A94" s="11" t="str">
        <f>'Pregnant Women Participating'!A94</f>
        <v>Hawaii</v>
      </c>
      <c r="B94" s="18">
        <v>7336</v>
      </c>
      <c r="C94" s="16">
        <v>7391</v>
      </c>
      <c r="D94" s="16">
        <v>7340</v>
      </c>
      <c r="E94" s="16">
        <v>7407</v>
      </c>
      <c r="F94" s="16">
        <v>7317</v>
      </c>
      <c r="G94" s="16">
        <v>7357</v>
      </c>
      <c r="H94" s="16">
        <v>7276</v>
      </c>
      <c r="I94" s="16">
        <v>7155</v>
      </c>
      <c r="J94" s="16">
        <v>7137</v>
      </c>
      <c r="K94" s="16">
        <v>7075</v>
      </c>
      <c r="L94" s="16">
        <v>7261</v>
      </c>
      <c r="M94" s="50">
        <v>7193</v>
      </c>
      <c r="N94" s="18">
        <f t="shared" si="1"/>
        <v>7270.416666666667</v>
      </c>
    </row>
    <row r="95" spans="1:14" ht="12" customHeight="1">
      <c r="A95" s="11" t="str">
        <f>'Pregnant Women Participating'!A95</f>
        <v>Idaho</v>
      </c>
      <c r="B95" s="18">
        <v>9740</v>
      </c>
      <c r="C95" s="16">
        <v>9554</v>
      </c>
      <c r="D95" s="16">
        <v>9476</v>
      </c>
      <c r="E95" s="16">
        <v>9388</v>
      </c>
      <c r="F95" s="16">
        <v>9326</v>
      </c>
      <c r="G95" s="16">
        <v>9447</v>
      </c>
      <c r="H95" s="16">
        <v>9348</v>
      </c>
      <c r="I95" s="16">
        <v>9235</v>
      </c>
      <c r="J95" s="16">
        <v>9252</v>
      </c>
      <c r="K95" s="16">
        <v>9033</v>
      </c>
      <c r="L95" s="16">
        <v>9084</v>
      </c>
      <c r="M95" s="50">
        <v>9091</v>
      </c>
      <c r="N95" s="18">
        <f t="shared" si="1"/>
        <v>9331.166666666666</v>
      </c>
    </row>
    <row r="96" spans="1:14" ht="12" customHeight="1">
      <c r="A96" s="11" t="str">
        <f>'Pregnant Women Participating'!A96</f>
        <v>Nevada</v>
      </c>
      <c r="B96" s="18">
        <v>16773</v>
      </c>
      <c r="C96" s="16">
        <v>16260</v>
      </c>
      <c r="D96" s="16">
        <v>16029</v>
      </c>
      <c r="E96" s="16">
        <v>16064</v>
      </c>
      <c r="F96" s="16">
        <v>15948</v>
      </c>
      <c r="G96" s="16">
        <v>16114</v>
      </c>
      <c r="H96" s="16">
        <v>15921</v>
      </c>
      <c r="I96" s="16">
        <v>15790</v>
      </c>
      <c r="J96" s="16">
        <v>15830</v>
      </c>
      <c r="K96" s="16">
        <v>15688</v>
      </c>
      <c r="L96" s="16">
        <v>15727</v>
      </c>
      <c r="M96" s="50">
        <v>15783</v>
      </c>
      <c r="N96" s="18">
        <f t="shared" si="1"/>
        <v>15993.916666666666</v>
      </c>
    </row>
    <row r="97" spans="1:14" ht="12" customHeight="1">
      <c r="A97" s="11" t="str">
        <f>'Pregnant Women Participating'!A97</f>
        <v>Oregon</v>
      </c>
      <c r="B97" s="18">
        <v>22805</v>
      </c>
      <c r="C97" s="16">
        <v>22269</v>
      </c>
      <c r="D97" s="16">
        <v>21877</v>
      </c>
      <c r="E97" s="16">
        <v>21560</v>
      </c>
      <c r="F97" s="16">
        <v>21380</v>
      </c>
      <c r="G97" s="16">
        <v>21581</v>
      </c>
      <c r="H97" s="16">
        <v>21539</v>
      </c>
      <c r="I97" s="16">
        <v>21482</v>
      </c>
      <c r="J97" s="16">
        <v>21715</v>
      </c>
      <c r="K97" s="16">
        <v>21529</v>
      </c>
      <c r="L97" s="16">
        <v>21797</v>
      </c>
      <c r="M97" s="50">
        <v>21460</v>
      </c>
      <c r="N97" s="18">
        <f t="shared" si="1"/>
        <v>21749.5</v>
      </c>
    </row>
    <row r="98" spans="1:14" ht="12" customHeight="1">
      <c r="A98" s="11" t="str">
        <f>'Pregnant Women Participating'!A98</f>
        <v>Washington</v>
      </c>
      <c r="B98" s="18">
        <v>40234</v>
      </c>
      <c r="C98" s="16">
        <v>38682</v>
      </c>
      <c r="D98" s="16">
        <v>38870</v>
      </c>
      <c r="E98" s="16">
        <v>39214</v>
      </c>
      <c r="F98" s="16">
        <v>38770</v>
      </c>
      <c r="G98" s="16">
        <v>39561</v>
      </c>
      <c r="H98" s="16">
        <v>38906</v>
      </c>
      <c r="I98" s="16">
        <v>38473</v>
      </c>
      <c r="J98" s="16">
        <v>38956</v>
      </c>
      <c r="K98" s="16">
        <v>37849</v>
      </c>
      <c r="L98" s="16">
        <v>38329</v>
      </c>
      <c r="M98" s="50">
        <v>38172</v>
      </c>
      <c r="N98" s="18">
        <f t="shared" si="1"/>
        <v>38834.666666666664</v>
      </c>
    </row>
    <row r="99" spans="1:14" ht="12" customHeight="1">
      <c r="A99" s="11" t="str">
        <f>'Pregnant Women Participating'!A99</f>
        <v>Northern Marianas</v>
      </c>
      <c r="B99" s="18">
        <v>648</v>
      </c>
      <c r="C99" s="16">
        <v>614</v>
      </c>
      <c r="D99" s="16">
        <v>607</v>
      </c>
      <c r="E99" s="16">
        <v>627</v>
      </c>
      <c r="F99" s="16">
        <v>640</v>
      </c>
      <c r="G99" s="16">
        <v>648</v>
      </c>
      <c r="H99" s="16">
        <v>643</v>
      </c>
      <c r="I99" s="16">
        <v>664</v>
      </c>
      <c r="J99" s="16">
        <v>645</v>
      </c>
      <c r="K99" s="16">
        <v>640</v>
      </c>
      <c r="L99" s="16">
        <v>650</v>
      </c>
      <c r="M99" s="50">
        <v>642</v>
      </c>
      <c r="N99" s="18">
        <f t="shared" si="1"/>
        <v>639</v>
      </c>
    </row>
    <row r="100" spans="1:14" ht="12" customHeight="1">
      <c r="A100" s="11" t="str">
        <f>'Pregnant Women Participating'!A100</f>
        <v>Inter-Tribal Council, AZ</v>
      </c>
      <c r="B100" s="18">
        <v>1933</v>
      </c>
      <c r="C100" s="16">
        <v>1851</v>
      </c>
      <c r="D100" s="16">
        <v>1877</v>
      </c>
      <c r="E100" s="16">
        <v>1935</v>
      </c>
      <c r="F100" s="16">
        <v>1844</v>
      </c>
      <c r="G100" s="16">
        <v>1879</v>
      </c>
      <c r="H100" s="16">
        <v>1905</v>
      </c>
      <c r="I100" s="16">
        <v>1907</v>
      </c>
      <c r="J100" s="16">
        <v>1987</v>
      </c>
      <c r="K100" s="16">
        <v>1934</v>
      </c>
      <c r="L100" s="16">
        <v>1958</v>
      </c>
      <c r="M100" s="50">
        <v>1891</v>
      </c>
      <c r="N100" s="18">
        <f t="shared" si="1"/>
        <v>1908.4166666666667</v>
      </c>
    </row>
    <row r="101" spans="1:14" ht="12" customHeight="1">
      <c r="A101" s="11" t="str">
        <f>'Pregnant Women Participating'!A101</f>
        <v>Navajo Nation, AZ</v>
      </c>
      <c r="B101" s="18">
        <v>1994</v>
      </c>
      <c r="C101" s="16">
        <v>1978</v>
      </c>
      <c r="D101" s="16">
        <v>1903</v>
      </c>
      <c r="E101" s="16">
        <v>1962</v>
      </c>
      <c r="F101" s="16">
        <v>1869</v>
      </c>
      <c r="G101" s="16">
        <v>1916</v>
      </c>
      <c r="H101" s="16">
        <v>1856</v>
      </c>
      <c r="I101" s="16">
        <v>1801</v>
      </c>
      <c r="J101" s="16">
        <v>1826</v>
      </c>
      <c r="K101" s="16">
        <v>1817</v>
      </c>
      <c r="L101" s="16">
        <v>1807</v>
      </c>
      <c r="M101" s="50">
        <v>1681</v>
      </c>
      <c r="N101" s="18">
        <f t="shared" si="1"/>
        <v>1867.5</v>
      </c>
    </row>
    <row r="102" spans="1:14" ht="12" customHeight="1">
      <c r="A102" s="11" t="str">
        <f>'Pregnant Women Participating'!A102</f>
        <v>Inter-Tribal Council, NV</v>
      </c>
      <c r="B102" s="18">
        <v>308</v>
      </c>
      <c r="C102" s="16">
        <v>308</v>
      </c>
      <c r="D102" s="16">
        <v>289</v>
      </c>
      <c r="E102" s="16">
        <v>308</v>
      </c>
      <c r="F102" s="16">
        <v>294</v>
      </c>
      <c r="G102" s="16">
        <v>289</v>
      </c>
      <c r="H102" s="16">
        <v>282</v>
      </c>
      <c r="I102" s="16">
        <v>291</v>
      </c>
      <c r="J102" s="16">
        <v>288</v>
      </c>
      <c r="K102" s="16">
        <v>288</v>
      </c>
      <c r="L102" s="16">
        <v>283</v>
      </c>
      <c r="M102" s="50">
        <v>281</v>
      </c>
      <c r="N102" s="18">
        <f t="shared" si="1"/>
        <v>292.4166666666667</v>
      </c>
    </row>
    <row r="103" spans="1:14" s="23" customFormat="1" ht="24.75" customHeight="1">
      <c r="A103" s="19" t="str">
        <f>'Pregnant Women Participating'!A103</f>
        <v>Western Region</v>
      </c>
      <c r="B103" s="21">
        <v>420540</v>
      </c>
      <c r="C103" s="20">
        <v>407158</v>
      </c>
      <c r="D103" s="20">
        <v>406037</v>
      </c>
      <c r="E103" s="20">
        <v>409316</v>
      </c>
      <c r="F103" s="20">
        <v>403897</v>
      </c>
      <c r="G103" s="20">
        <v>408216</v>
      </c>
      <c r="H103" s="20">
        <v>402981</v>
      </c>
      <c r="I103" s="20">
        <v>400776</v>
      </c>
      <c r="J103" s="20">
        <v>403092</v>
      </c>
      <c r="K103" s="20">
        <v>395266</v>
      </c>
      <c r="L103" s="20">
        <v>403001</v>
      </c>
      <c r="M103" s="49">
        <v>397173</v>
      </c>
      <c r="N103" s="21">
        <f t="shared" si="1"/>
        <v>404787.75</v>
      </c>
    </row>
    <row r="104" spans="1:14" s="37" customFormat="1" ht="16.5" customHeight="1" thickBot="1">
      <c r="A104" s="34" t="str">
        <f>'Pregnant Women Participating'!A104</f>
        <v>TOTAL</v>
      </c>
      <c r="B104" s="35">
        <v>1900329</v>
      </c>
      <c r="C104" s="36">
        <v>1858776</v>
      </c>
      <c r="D104" s="36">
        <v>1841246</v>
      </c>
      <c r="E104" s="36">
        <v>1840448</v>
      </c>
      <c r="F104" s="36">
        <v>1827991</v>
      </c>
      <c r="G104" s="36">
        <v>1842060</v>
      </c>
      <c r="H104" s="36">
        <v>1829276</v>
      </c>
      <c r="I104" s="36">
        <v>1824855</v>
      </c>
      <c r="J104" s="36">
        <v>1833363</v>
      </c>
      <c r="K104" s="36">
        <v>1807375</v>
      </c>
      <c r="L104" s="36">
        <v>1833551</v>
      </c>
      <c r="M104" s="52">
        <v>1820248</v>
      </c>
      <c r="N104" s="35">
        <f t="shared" si="1"/>
        <v>1838293.1666666667</v>
      </c>
    </row>
    <row r="105" s="7" customFormat="1" ht="12.75" customHeight="1" thickTop="1">
      <c r="A105" s="12"/>
    </row>
    <row r="106" ht="12">
      <c r="A106" s="12"/>
    </row>
    <row r="107" ht="12.75">
      <c r="A107" s="14" t="s">
        <v>1</v>
      </c>
    </row>
  </sheetData>
  <sheetProtection/>
  <printOptions/>
  <pageMargins left="0.5" right="0.5" top="0.5" bottom="0.5" header="0.5" footer="0.3"/>
  <pageSetup fitToHeight="0" fitToWidth="1" horizontalDpi="600" verticalDpi="600" orientation="landscape" scale="91" r:id="rId1"/>
  <headerFooter alignWithMargins="0">
    <oddFooter>&amp;L&amp;6Source: National Data Bank, USDA/Food and Nutrition Service&amp;C&amp;6Page &amp;P of &amp;N&amp;R&amp;6Printed on: 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42278</v>
      </c>
      <c r="C5" s="69">
        <f>DATE(RIGHT(A2,4)-1,11,1)</f>
        <v>42309</v>
      </c>
      <c r="D5" s="69">
        <f>DATE(RIGHT(A2,4)-1,12,1)</f>
        <v>42339</v>
      </c>
      <c r="E5" s="69">
        <f>DATE(RIGHT(A2,4),1,1)</f>
        <v>42370</v>
      </c>
      <c r="F5" s="69">
        <f>DATE(RIGHT(A2,4),2,1)</f>
        <v>42401</v>
      </c>
      <c r="G5" s="69">
        <f>DATE(RIGHT(A2,4),3,1)</f>
        <v>42430</v>
      </c>
      <c r="H5" s="69">
        <f>DATE(RIGHT(A2,4),4,1)</f>
        <v>42461</v>
      </c>
      <c r="I5" s="69">
        <f>DATE(RIGHT(A2,4),5,1)</f>
        <v>42491</v>
      </c>
      <c r="J5" s="69">
        <f>DATE(RIGHT(A2,4),6,1)</f>
        <v>42522</v>
      </c>
      <c r="K5" s="69">
        <f>DATE(RIGHT(A2,4),7,1)</f>
        <v>42552</v>
      </c>
      <c r="L5" s="69">
        <f>DATE(RIGHT(A2,4),8,1)</f>
        <v>42583</v>
      </c>
      <c r="M5" s="69">
        <f>DATE(RIGHT(A2,4),9,1)</f>
        <v>42614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939</v>
      </c>
      <c r="C6" s="74">
        <v>948</v>
      </c>
      <c r="D6" s="74">
        <v>916</v>
      </c>
      <c r="E6" s="74">
        <v>943</v>
      </c>
      <c r="F6" s="74">
        <v>938</v>
      </c>
      <c r="G6" s="74">
        <v>998</v>
      </c>
      <c r="H6" s="74">
        <v>982</v>
      </c>
      <c r="I6" s="74">
        <v>1041</v>
      </c>
      <c r="J6" s="74">
        <v>977</v>
      </c>
      <c r="K6" s="74">
        <v>938</v>
      </c>
      <c r="L6" s="74">
        <v>992</v>
      </c>
      <c r="M6" s="75">
        <v>982</v>
      </c>
      <c r="N6" s="73">
        <f aca="true" t="shared" si="0" ref="N6:N104">IF(SUM(B6:M6)&gt;0,AVERAGE(B6:M6),"0")</f>
        <v>966.1666666666666</v>
      </c>
    </row>
    <row r="7" spans="1:14" s="76" customFormat="1" ht="12" customHeight="1">
      <c r="A7" s="72" t="str">
        <f>'Pregnant Women Participating'!A7</f>
        <v>Maine</v>
      </c>
      <c r="B7" s="73">
        <v>797</v>
      </c>
      <c r="C7" s="74">
        <v>804</v>
      </c>
      <c r="D7" s="74">
        <v>799</v>
      </c>
      <c r="E7" s="74">
        <v>806</v>
      </c>
      <c r="F7" s="74">
        <v>821</v>
      </c>
      <c r="G7" s="74">
        <v>801</v>
      </c>
      <c r="H7" s="74">
        <v>813</v>
      </c>
      <c r="I7" s="74">
        <v>813</v>
      </c>
      <c r="J7" s="74">
        <v>819</v>
      </c>
      <c r="K7" s="74">
        <v>781</v>
      </c>
      <c r="L7" s="74">
        <v>792</v>
      </c>
      <c r="M7" s="75">
        <v>785</v>
      </c>
      <c r="N7" s="73">
        <f t="shared" si="0"/>
        <v>802.5833333333334</v>
      </c>
    </row>
    <row r="8" spans="1:14" s="76" customFormat="1" ht="12" customHeight="1">
      <c r="A8" s="72" t="str">
        <f>'Pregnant Women Participating'!A8</f>
        <v>Massachusetts</v>
      </c>
      <c r="B8" s="73">
        <v>3182</v>
      </c>
      <c r="C8" s="74">
        <v>3238</v>
      </c>
      <c r="D8" s="74">
        <v>3249</v>
      </c>
      <c r="E8" s="74">
        <v>3297</v>
      </c>
      <c r="F8" s="74">
        <v>3284</v>
      </c>
      <c r="G8" s="74">
        <v>3360</v>
      </c>
      <c r="H8" s="74">
        <v>3376</v>
      </c>
      <c r="I8" s="74">
        <v>3328</v>
      </c>
      <c r="J8" s="74">
        <v>3232</v>
      </c>
      <c r="K8" s="74">
        <v>3192</v>
      </c>
      <c r="L8" s="74">
        <v>3326</v>
      </c>
      <c r="M8" s="75">
        <v>3302</v>
      </c>
      <c r="N8" s="73">
        <f t="shared" si="0"/>
        <v>3280.5</v>
      </c>
    </row>
    <row r="9" spans="1:14" s="76" customFormat="1" ht="12" customHeight="1">
      <c r="A9" s="72" t="str">
        <f>'Pregnant Women Participating'!A9</f>
        <v>New Hampshire</v>
      </c>
      <c r="B9" s="73">
        <v>695</v>
      </c>
      <c r="C9" s="74">
        <v>653</v>
      </c>
      <c r="D9" s="74">
        <v>662</v>
      </c>
      <c r="E9" s="74">
        <v>640</v>
      </c>
      <c r="F9" s="74">
        <v>634</v>
      </c>
      <c r="G9" s="74">
        <v>665</v>
      </c>
      <c r="H9" s="74">
        <v>657</v>
      </c>
      <c r="I9" s="74">
        <v>670</v>
      </c>
      <c r="J9" s="74">
        <v>671</v>
      </c>
      <c r="K9" s="74">
        <v>662</v>
      </c>
      <c r="L9" s="74">
        <v>655</v>
      </c>
      <c r="M9" s="75">
        <v>620</v>
      </c>
      <c r="N9" s="73">
        <f t="shared" si="0"/>
        <v>657</v>
      </c>
    </row>
    <row r="10" spans="1:14" s="76" customFormat="1" ht="12" customHeight="1">
      <c r="A10" s="72" t="str">
        <f>'Pregnant Women Participating'!A10</f>
        <v>New York</v>
      </c>
      <c r="B10" s="73">
        <v>10094</v>
      </c>
      <c r="C10" s="74">
        <v>9867</v>
      </c>
      <c r="D10" s="74">
        <v>9869</v>
      </c>
      <c r="E10" s="74">
        <v>9861</v>
      </c>
      <c r="F10" s="74">
        <v>9866</v>
      </c>
      <c r="G10" s="74">
        <v>10162</v>
      </c>
      <c r="H10" s="74">
        <v>10152</v>
      </c>
      <c r="I10" s="74">
        <v>10392</v>
      </c>
      <c r="J10" s="74">
        <v>10262</v>
      </c>
      <c r="K10" s="74">
        <v>10028</v>
      </c>
      <c r="L10" s="74">
        <v>10093</v>
      </c>
      <c r="M10" s="75">
        <v>10134</v>
      </c>
      <c r="N10" s="73">
        <f t="shared" si="0"/>
        <v>10065</v>
      </c>
    </row>
    <row r="11" spans="1:14" s="76" customFormat="1" ht="12" customHeight="1">
      <c r="A11" s="72" t="str">
        <f>'Pregnant Women Participating'!A11</f>
        <v>Rhode Island</v>
      </c>
      <c r="B11" s="73">
        <v>484</v>
      </c>
      <c r="C11" s="74">
        <v>492</v>
      </c>
      <c r="D11" s="74">
        <v>490</v>
      </c>
      <c r="E11" s="74">
        <v>498</v>
      </c>
      <c r="F11" s="74">
        <v>503</v>
      </c>
      <c r="G11" s="74">
        <v>516</v>
      </c>
      <c r="H11" s="74">
        <v>455</v>
      </c>
      <c r="I11" s="74">
        <v>463</v>
      </c>
      <c r="J11" s="74">
        <v>455</v>
      </c>
      <c r="K11" s="74">
        <v>435</v>
      </c>
      <c r="L11" s="74">
        <v>445</v>
      </c>
      <c r="M11" s="75">
        <v>429</v>
      </c>
      <c r="N11" s="73">
        <f t="shared" si="0"/>
        <v>472.0833333333333</v>
      </c>
    </row>
    <row r="12" spans="1:14" s="76" customFormat="1" ht="12" customHeight="1">
      <c r="A12" s="72" t="str">
        <f>'Pregnant Women Participating'!A12</f>
        <v>Vermont</v>
      </c>
      <c r="B12" s="73">
        <v>741</v>
      </c>
      <c r="C12" s="74">
        <v>756</v>
      </c>
      <c r="D12" s="74">
        <v>700</v>
      </c>
      <c r="E12" s="74">
        <v>778</v>
      </c>
      <c r="F12" s="74">
        <v>763</v>
      </c>
      <c r="G12" s="74">
        <v>749</v>
      </c>
      <c r="H12" s="74">
        <v>769</v>
      </c>
      <c r="I12" s="74">
        <v>752</v>
      </c>
      <c r="J12" s="74">
        <v>752</v>
      </c>
      <c r="K12" s="74">
        <v>747</v>
      </c>
      <c r="L12" s="74">
        <v>727</v>
      </c>
      <c r="M12" s="75">
        <v>729</v>
      </c>
      <c r="N12" s="73">
        <f t="shared" si="0"/>
        <v>746.9166666666666</v>
      </c>
    </row>
    <row r="13" spans="1:14" s="76" customFormat="1" ht="12" customHeight="1">
      <c r="A13" s="72" t="str">
        <f>'Pregnant Women Participating'!A13</f>
        <v>Indian Township, ME</v>
      </c>
      <c r="B13" s="73">
        <v>1</v>
      </c>
      <c r="C13" s="74">
        <v>2</v>
      </c>
      <c r="D13" s="74">
        <v>1</v>
      </c>
      <c r="E13" s="74">
        <v>1</v>
      </c>
      <c r="F13" s="74">
        <v>1</v>
      </c>
      <c r="G13" s="74">
        <v>1</v>
      </c>
      <c r="H13" s="74">
        <v>1</v>
      </c>
      <c r="I13" s="74">
        <v>0</v>
      </c>
      <c r="J13" s="74">
        <v>0</v>
      </c>
      <c r="K13" s="74">
        <v>1</v>
      </c>
      <c r="L13" s="74">
        <v>0</v>
      </c>
      <c r="M13" s="75">
        <v>1</v>
      </c>
      <c r="N13" s="73">
        <f t="shared" si="0"/>
        <v>0.8333333333333334</v>
      </c>
    </row>
    <row r="14" spans="1:14" s="76" customFormat="1" ht="12" customHeight="1">
      <c r="A14" s="72" t="str">
        <f>'Pregnant Women Participating'!A14</f>
        <v>Pleasant Point, ME</v>
      </c>
      <c r="B14" s="73">
        <v>0</v>
      </c>
      <c r="C14" s="74">
        <v>0</v>
      </c>
      <c r="D14" s="74">
        <v>1</v>
      </c>
      <c r="E14" s="74">
        <v>1</v>
      </c>
      <c r="F14" s="74">
        <v>1</v>
      </c>
      <c r="G14" s="74">
        <v>1</v>
      </c>
      <c r="H14" s="74">
        <v>1</v>
      </c>
      <c r="I14" s="74">
        <v>3</v>
      </c>
      <c r="J14" s="74">
        <v>3</v>
      </c>
      <c r="K14" s="74">
        <v>3</v>
      </c>
      <c r="L14" s="74">
        <v>2</v>
      </c>
      <c r="M14" s="75">
        <v>2</v>
      </c>
      <c r="N14" s="73">
        <f t="shared" si="0"/>
        <v>1.5</v>
      </c>
    </row>
    <row r="15" spans="1:14" s="76" customFormat="1" ht="12" customHeight="1">
      <c r="A15" s="72" t="str">
        <f>'Pregnant Women Participating'!A15</f>
        <v>Seneca Nation, NY</v>
      </c>
      <c r="B15" s="73">
        <v>10</v>
      </c>
      <c r="C15" s="74">
        <v>9</v>
      </c>
      <c r="D15" s="74">
        <v>10</v>
      </c>
      <c r="E15" s="74">
        <v>7</v>
      </c>
      <c r="F15" s="74">
        <v>8</v>
      </c>
      <c r="G15" s="74">
        <v>8</v>
      </c>
      <c r="H15" s="74">
        <v>9</v>
      </c>
      <c r="I15" s="74">
        <v>7</v>
      </c>
      <c r="J15" s="74">
        <v>8</v>
      </c>
      <c r="K15" s="74">
        <v>10</v>
      </c>
      <c r="L15" s="74">
        <v>9</v>
      </c>
      <c r="M15" s="75">
        <v>8</v>
      </c>
      <c r="N15" s="73">
        <f t="shared" si="0"/>
        <v>8.583333333333334</v>
      </c>
    </row>
    <row r="16" spans="1:14" s="81" customFormat="1" ht="24.75" customHeight="1">
      <c r="A16" s="77" t="str">
        <f>'Pregnant Women Participating'!A16</f>
        <v>Northeast Region</v>
      </c>
      <c r="B16" s="78">
        <v>16943</v>
      </c>
      <c r="C16" s="79">
        <v>16769</v>
      </c>
      <c r="D16" s="79">
        <v>16697</v>
      </c>
      <c r="E16" s="79">
        <v>16832</v>
      </c>
      <c r="F16" s="79">
        <v>16819</v>
      </c>
      <c r="G16" s="79">
        <v>17261</v>
      </c>
      <c r="H16" s="79">
        <v>17215</v>
      </c>
      <c r="I16" s="79">
        <v>17469</v>
      </c>
      <c r="J16" s="79">
        <v>17179</v>
      </c>
      <c r="K16" s="79">
        <v>16797</v>
      </c>
      <c r="L16" s="79">
        <v>17041</v>
      </c>
      <c r="M16" s="80">
        <v>16992</v>
      </c>
      <c r="N16" s="78">
        <f t="shared" si="0"/>
        <v>17001.166666666668</v>
      </c>
    </row>
    <row r="17" spans="1:14" ht="12" customHeight="1">
      <c r="A17" s="72" t="str">
        <f>'Pregnant Women Participating'!A17</f>
        <v>Delaware</v>
      </c>
      <c r="B17" s="73">
        <v>565</v>
      </c>
      <c r="C17" s="74">
        <v>465</v>
      </c>
      <c r="D17" s="74">
        <v>404</v>
      </c>
      <c r="E17" s="74">
        <v>378</v>
      </c>
      <c r="F17" s="74">
        <v>397</v>
      </c>
      <c r="G17" s="74">
        <v>396</v>
      </c>
      <c r="H17" s="74">
        <v>414</v>
      </c>
      <c r="I17" s="74">
        <v>405</v>
      </c>
      <c r="J17" s="74">
        <v>414</v>
      </c>
      <c r="K17" s="74">
        <v>407</v>
      </c>
      <c r="L17" s="74">
        <v>390</v>
      </c>
      <c r="M17" s="75">
        <v>361</v>
      </c>
      <c r="N17" s="73">
        <f t="shared" si="0"/>
        <v>416.3333333333333</v>
      </c>
    </row>
    <row r="18" spans="1:14" ht="12" customHeight="1">
      <c r="A18" s="72" t="str">
        <f>'Pregnant Women Participating'!A18</f>
        <v>District of Columbia</v>
      </c>
      <c r="B18" s="73">
        <v>472</v>
      </c>
      <c r="C18" s="74">
        <v>470</v>
      </c>
      <c r="D18" s="74">
        <v>472</v>
      </c>
      <c r="E18" s="74">
        <v>460</v>
      </c>
      <c r="F18" s="74">
        <v>457</v>
      </c>
      <c r="G18" s="74">
        <v>463</v>
      </c>
      <c r="H18" s="74">
        <v>445</v>
      </c>
      <c r="I18" s="74">
        <v>442</v>
      </c>
      <c r="J18" s="74">
        <v>428</v>
      </c>
      <c r="K18" s="74">
        <v>410</v>
      </c>
      <c r="L18" s="74">
        <v>436</v>
      </c>
      <c r="M18" s="75">
        <v>424</v>
      </c>
      <c r="N18" s="73">
        <f t="shared" si="0"/>
        <v>448.25</v>
      </c>
    </row>
    <row r="19" spans="1:14" ht="12" customHeight="1">
      <c r="A19" s="72" t="str">
        <f>'Pregnant Women Participating'!A19</f>
        <v>Maryland</v>
      </c>
      <c r="B19" s="73">
        <v>4192</v>
      </c>
      <c r="C19" s="74">
        <v>4076</v>
      </c>
      <c r="D19" s="74">
        <v>4134</v>
      </c>
      <c r="E19" s="74">
        <v>4040</v>
      </c>
      <c r="F19" s="74">
        <v>4090</v>
      </c>
      <c r="G19" s="74">
        <v>4146</v>
      </c>
      <c r="H19" s="74">
        <v>4195</v>
      </c>
      <c r="I19" s="74">
        <v>4124</v>
      </c>
      <c r="J19" s="74">
        <v>4217</v>
      </c>
      <c r="K19" s="74">
        <v>4075</v>
      </c>
      <c r="L19" s="74">
        <v>4129</v>
      </c>
      <c r="M19" s="75">
        <v>4070</v>
      </c>
      <c r="N19" s="73">
        <f t="shared" si="0"/>
        <v>4124</v>
      </c>
    </row>
    <row r="20" spans="1:14" ht="12" customHeight="1">
      <c r="A20" s="72" t="str">
        <f>'Pregnant Women Participating'!A20</f>
        <v>New Jersey</v>
      </c>
      <c r="B20" s="73">
        <v>4382</v>
      </c>
      <c r="C20" s="74">
        <v>4296</v>
      </c>
      <c r="D20" s="74">
        <v>4336</v>
      </c>
      <c r="E20" s="74">
        <v>4258</v>
      </c>
      <c r="F20" s="74">
        <v>4285</v>
      </c>
      <c r="G20" s="74">
        <v>4287</v>
      </c>
      <c r="H20" s="74">
        <v>4258</v>
      </c>
      <c r="I20" s="74">
        <v>4343</v>
      </c>
      <c r="J20" s="74">
        <v>4401</v>
      </c>
      <c r="K20" s="74">
        <v>4329</v>
      </c>
      <c r="L20" s="74">
        <v>4295</v>
      </c>
      <c r="M20" s="75">
        <v>4311</v>
      </c>
      <c r="N20" s="73">
        <f t="shared" si="0"/>
        <v>4315.083333333333</v>
      </c>
    </row>
    <row r="21" spans="1:14" ht="12" customHeight="1">
      <c r="A21" s="72" t="str">
        <f>'Pregnant Women Participating'!A21</f>
        <v>Pennsylvania</v>
      </c>
      <c r="B21" s="73">
        <v>8646</v>
      </c>
      <c r="C21" s="74">
        <v>8736</v>
      </c>
      <c r="D21" s="74">
        <v>8710</v>
      </c>
      <c r="E21" s="74">
        <v>8523</v>
      </c>
      <c r="F21" s="74">
        <v>8562</v>
      </c>
      <c r="G21" s="74">
        <v>8563</v>
      </c>
      <c r="H21" s="74">
        <v>8523</v>
      </c>
      <c r="I21" s="74">
        <v>8515</v>
      </c>
      <c r="J21" s="74">
        <v>8504</v>
      </c>
      <c r="K21" s="74">
        <v>8334</v>
      </c>
      <c r="L21" s="74">
        <v>8525</v>
      </c>
      <c r="M21" s="75">
        <v>8479</v>
      </c>
      <c r="N21" s="73">
        <f t="shared" si="0"/>
        <v>8551.666666666666</v>
      </c>
    </row>
    <row r="22" spans="1:14" ht="12" customHeight="1">
      <c r="A22" s="72" t="str">
        <f>'Pregnant Women Participating'!A22</f>
        <v>Puerto Rico</v>
      </c>
      <c r="B22" s="73">
        <v>4656</v>
      </c>
      <c r="C22" s="74">
        <v>4681</v>
      </c>
      <c r="D22" s="74">
        <v>4615</v>
      </c>
      <c r="E22" s="74">
        <v>4647</v>
      </c>
      <c r="F22" s="74">
        <v>4663</v>
      </c>
      <c r="G22" s="74">
        <v>4648</v>
      </c>
      <c r="H22" s="74">
        <v>4717</v>
      </c>
      <c r="I22" s="74">
        <v>4813</v>
      </c>
      <c r="J22" s="74">
        <v>4932</v>
      </c>
      <c r="K22" s="74">
        <v>4787</v>
      </c>
      <c r="L22" s="74">
        <v>5030</v>
      </c>
      <c r="M22" s="75">
        <v>4976</v>
      </c>
      <c r="N22" s="73">
        <f t="shared" si="0"/>
        <v>4763.75</v>
      </c>
    </row>
    <row r="23" spans="1:14" ht="12" customHeight="1">
      <c r="A23" s="72" t="str">
        <f>'Pregnant Women Participating'!A23</f>
        <v>Virginia</v>
      </c>
      <c r="B23" s="73">
        <v>4236</v>
      </c>
      <c r="C23" s="74">
        <v>4156</v>
      </c>
      <c r="D23" s="74">
        <v>4081</v>
      </c>
      <c r="E23" s="74">
        <v>3819</v>
      </c>
      <c r="F23" s="74">
        <v>3872</v>
      </c>
      <c r="G23" s="74">
        <v>3995</v>
      </c>
      <c r="H23" s="74">
        <v>3916</v>
      </c>
      <c r="I23" s="74">
        <v>3877</v>
      </c>
      <c r="J23" s="74">
        <v>3821</v>
      </c>
      <c r="K23" s="74">
        <v>3846</v>
      </c>
      <c r="L23" s="74">
        <v>3926</v>
      </c>
      <c r="M23" s="75">
        <v>3889</v>
      </c>
      <c r="N23" s="73">
        <f t="shared" si="0"/>
        <v>3952.8333333333335</v>
      </c>
    </row>
    <row r="24" spans="1:14" ht="12" customHeight="1">
      <c r="A24" s="72" t="str">
        <f>'Pregnant Women Participating'!A24</f>
        <v>Virgin Islands</v>
      </c>
      <c r="B24" s="73">
        <v>116</v>
      </c>
      <c r="C24" s="74">
        <v>120</v>
      </c>
      <c r="D24" s="74">
        <v>110</v>
      </c>
      <c r="E24" s="74">
        <v>120</v>
      </c>
      <c r="F24" s="74">
        <v>115</v>
      </c>
      <c r="G24" s="74">
        <v>100</v>
      </c>
      <c r="H24" s="74">
        <v>96</v>
      </c>
      <c r="I24" s="74">
        <v>93</v>
      </c>
      <c r="J24" s="74">
        <v>93</v>
      </c>
      <c r="K24" s="74">
        <v>91</v>
      </c>
      <c r="L24" s="74">
        <v>93</v>
      </c>
      <c r="M24" s="75">
        <v>97</v>
      </c>
      <c r="N24" s="73">
        <f t="shared" si="0"/>
        <v>103.66666666666667</v>
      </c>
    </row>
    <row r="25" spans="1:14" ht="12" customHeight="1">
      <c r="A25" s="72" t="str">
        <f>'Pregnant Women Participating'!A25</f>
        <v>West Virginia</v>
      </c>
      <c r="B25" s="73">
        <v>1151</v>
      </c>
      <c r="C25" s="74">
        <v>1106</v>
      </c>
      <c r="D25" s="74">
        <v>1134</v>
      </c>
      <c r="E25" s="74">
        <v>1105</v>
      </c>
      <c r="F25" s="74">
        <v>1120</v>
      </c>
      <c r="G25" s="74">
        <v>1161</v>
      </c>
      <c r="H25" s="74">
        <v>1167</v>
      </c>
      <c r="I25" s="74">
        <v>1131</v>
      </c>
      <c r="J25" s="74">
        <v>1127</v>
      </c>
      <c r="K25" s="74">
        <v>1126</v>
      </c>
      <c r="L25" s="74">
        <v>1133</v>
      </c>
      <c r="M25" s="75">
        <v>1207</v>
      </c>
      <c r="N25" s="73">
        <f t="shared" si="0"/>
        <v>1139</v>
      </c>
    </row>
    <row r="26" spans="1:14" s="82" customFormat="1" ht="24.75" customHeight="1">
      <c r="A26" s="77" t="str">
        <f>'Pregnant Women Participating'!A26</f>
        <v>Mid-Atlantic Region</v>
      </c>
      <c r="B26" s="78">
        <v>28416</v>
      </c>
      <c r="C26" s="79">
        <v>28106</v>
      </c>
      <c r="D26" s="79">
        <v>27996</v>
      </c>
      <c r="E26" s="79">
        <v>27350</v>
      </c>
      <c r="F26" s="79">
        <v>27561</v>
      </c>
      <c r="G26" s="79">
        <v>27759</v>
      </c>
      <c r="H26" s="79">
        <v>27731</v>
      </c>
      <c r="I26" s="79">
        <v>27743</v>
      </c>
      <c r="J26" s="79">
        <v>27937</v>
      </c>
      <c r="K26" s="79">
        <v>27405</v>
      </c>
      <c r="L26" s="79">
        <v>27957</v>
      </c>
      <c r="M26" s="80">
        <v>27814</v>
      </c>
      <c r="N26" s="78">
        <f t="shared" si="0"/>
        <v>27814.583333333332</v>
      </c>
    </row>
    <row r="27" spans="1:14" ht="12" customHeight="1">
      <c r="A27" s="72" t="str">
        <f>'Pregnant Women Participating'!A27</f>
        <v>Alabama</v>
      </c>
      <c r="B27" s="73">
        <v>1889</v>
      </c>
      <c r="C27" s="74">
        <v>1883</v>
      </c>
      <c r="D27" s="74">
        <v>1841</v>
      </c>
      <c r="E27" s="74">
        <v>1832</v>
      </c>
      <c r="F27" s="74">
        <v>1873</v>
      </c>
      <c r="G27" s="74">
        <v>1895</v>
      </c>
      <c r="H27" s="74">
        <v>1894</v>
      </c>
      <c r="I27" s="74">
        <v>1920</v>
      </c>
      <c r="J27" s="74">
        <v>1960</v>
      </c>
      <c r="K27" s="74">
        <v>1932</v>
      </c>
      <c r="L27" s="74">
        <v>1958</v>
      </c>
      <c r="M27" s="75">
        <v>2045</v>
      </c>
      <c r="N27" s="73">
        <f t="shared" si="0"/>
        <v>1910.1666666666667</v>
      </c>
    </row>
    <row r="28" spans="1:14" ht="12" customHeight="1">
      <c r="A28" s="72" t="str">
        <f>'Pregnant Women Participating'!A28</f>
        <v>Florida</v>
      </c>
      <c r="B28" s="73">
        <v>14113</v>
      </c>
      <c r="C28" s="74">
        <v>14011</v>
      </c>
      <c r="D28" s="74">
        <v>13986</v>
      </c>
      <c r="E28" s="74">
        <v>14011</v>
      </c>
      <c r="F28" s="74">
        <v>14030</v>
      </c>
      <c r="G28" s="74">
        <v>14237</v>
      </c>
      <c r="H28" s="74">
        <v>14094</v>
      </c>
      <c r="I28" s="74">
        <v>13960</v>
      </c>
      <c r="J28" s="74">
        <v>14014</v>
      </c>
      <c r="K28" s="74">
        <v>14023</v>
      </c>
      <c r="L28" s="74">
        <v>14337</v>
      </c>
      <c r="M28" s="75">
        <v>14234</v>
      </c>
      <c r="N28" s="73">
        <f t="shared" si="0"/>
        <v>14087.5</v>
      </c>
    </row>
    <row r="29" spans="1:14" ht="12" customHeight="1">
      <c r="A29" s="72" t="str">
        <f>'Pregnant Women Participating'!A29</f>
        <v>Georgia</v>
      </c>
      <c r="B29" s="73">
        <v>5649</v>
      </c>
      <c r="C29" s="74">
        <v>5596</v>
      </c>
      <c r="D29" s="74">
        <v>5460</v>
      </c>
      <c r="E29" s="74">
        <v>4934</v>
      </c>
      <c r="F29" s="74">
        <v>4928</v>
      </c>
      <c r="G29" s="74">
        <v>5092</v>
      </c>
      <c r="H29" s="74">
        <v>5003</v>
      </c>
      <c r="I29" s="74">
        <v>5035</v>
      </c>
      <c r="J29" s="74">
        <v>4302</v>
      </c>
      <c r="K29" s="74">
        <v>4293</v>
      </c>
      <c r="L29" s="74">
        <v>4403</v>
      </c>
      <c r="M29" s="75">
        <v>4691</v>
      </c>
      <c r="N29" s="73">
        <f t="shared" si="0"/>
        <v>4948.833333333333</v>
      </c>
    </row>
    <row r="30" spans="1:14" ht="12" customHeight="1">
      <c r="A30" s="72" t="str">
        <f>'Pregnant Women Participating'!A30</f>
        <v>Kentucky</v>
      </c>
      <c r="B30" s="73">
        <v>2243</v>
      </c>
      <c r="C30" s="74">
        <v>2189</v>
      </c>
      <c r="D30" s="74">
        <v>2135</v>
      </c>
      <c r="E30" s="74">
        <v>2157</v>
      </c>
      <c r="F30" s="74">
        <v>2166</v>
      </c>
      <c r="G30" s="74">
        <v>2226</v>
      </c>
      <c r="H30" s="74">
        <v>2170</v>
      </c>
      <c r="I30" s="74">
        <v>2206</v>
      </c>
      <c r="J30" s="74">
        <v>2221</v>
      </c>
      <c r="K30" s="74">
        <v>2190</v>
      </c>
      <c r="L30" s="74">
        <v>2233</v>
      </c>
      <c r="M30" s="75">
        <v>2281</v>
      </c>
      <c r="N30" s="73">
        <f t="shared" si="0"/>
        <v>2201.4166666666665</v>
      </c>
    </row>
    <row r="31" spans="1:14" ht="12" customHeight="1">
      <c r="A31" s="72" t="str">
        <f>'Pregnant Women Participating'!A31</f>
        <v>Mississippi</v>
      </c>
      <c r="B31" s="73">
        <v>789</v>
      </c>
      <c r="C31" s="74">
        <v>778</v>
      </c>
      <c r="D31" s="74">
        <v>715</v>
      </c>
      <c r="E31" s="74">
        <v>717</v>
      </c>
      <c r="F31" s="74">
        <v>773</v>
      </c>
      <c r="G31" s="74">
        <v>769</v>
      </c>
      <c r="H31" s="74">
        <v>761</v>
      </c>
      <c r="I31" s="74">
        <v>765</v>
      </c>
      <c r="J31" s="74">
        <v>755</v>
      </c>
      <c r="K31" s="74">
        <v>734</v>
      </c>
      <c r="L31" s="74">
        <v>779</v>
      </c>
      <c r="M31" s="75">
        <v>795</v>
      </c>
      <c r="N31" s="73">
        <f t="shared" si="0"/>
        <v>760.8333333333334</v>
      </c>
    </row>
    <row r="32" spans="1:14" ht="12" customHeight="1">
      <c r="A32" s="72" t="str">
        <f>'Pregnant Women Participating'!A32</f>
        <v>North Carolina</v>
      </c>
      <c r="B32" s="73">
        <v>8234</v>
      </c>
      <c r="C32" s="74">
        <v>8089</v>
      </c>
      <c r="D32" s="74">
        <v>8155</v>
      </c>
      <c r="E32" s="74">
        <v>8015</v>
      </c>
      <c r="F32" s="74">
        <v>8118</v>
      </c>
      <c r="G32" s="74">
        <v>7899</v>
      </c>
      <c r="H32" s="74">
        <v>7888</v>
      </c>
      <c r="I32" s="74">
        <v>7881</v>
      </c>
      <c r="J32" s="74">
        <v>7882</v>
      </c>
      <c r="K32" s="74">
        <v>7849</v>
      </c>
      <c r="L32" s="74">
        <v>8016</v>
      </c>
      <c r="M32" s="75">
        <v>7987</v>
      </c>
      <c r="N32" s="73">
        <f t="shared" si="0"/>
        <v>8001.083333333333</v>
      </c>
    </row>
    <row r="33" spans="1:14" ht="12" customHeight="1">
      <c r="A33" s="72" t="str">
        <f>'Pregnant Women Participating'!A33</f>
        <v>South Carolina</v>
      </c>
      <c r="B33" s="73">
        <v>2660</v>
      </c>
      <c r="C33" s="74">
        <v>2632</v>
      </c>
      <c r="D33" s="74">
        <v>2617</v>
      </c>
      <c r="E33" s="74">
        <v>2558</v>
      </c>
      <c r="F33" s="74">
        <v>2616</v>
      </c>
      <c r="G33" s="74">
        <v>2680</v>
      </c>
      <c r="H33" s="74">
        <v>2581</v>
      </c>
      <c r="I33" s="74">
        <v>2520</v>
      </c>
      <c r="J33" s="74">
        <v>2521</v>
      </c>
      <c r="K33" s="74">
        <v>2562</v>
      </c>
      <c r="L33" s="74">
        <v>2622</v>
      </c>
      <c r="M33" s="75">
        <v>2587</v>
      </c>
      <c r="N33" s="73">
        <f t="shared" si="0"/>
        <v>2596.3333333333335</v>
      </c>
    </row>
    <row r="34" spans="1:14" ht="12" customHeight="1">
      <c r="A34" s="72" t="str">
        <f>'Pregnant Women Participating'!A34</f>
        <v>Tennessee</v>
      </c>
      <c r="B34" s="73">
        <v>3934</v>
      </c>
      <c r="C34" s="74">
        <v>3834</v>
      </c>
      <c r="D34" s="74">
        <v>3771</v>
      </c>
      <c r="E34" s="74">
        <v>3719</v>
      </c>
      <c r="F34" s="74">
        <v>3785</v>
      </c>
      <c r="G34" s="74">
        <v>3857</v>
      </c>
      <c r="H34" s="74">
        <v>3897</v>
      </c>
      <c r="I34" s="74">
        <v>3835</v>
      </c>
      <c r="J34" s="74">
        <v>3857</v>
      </c>
      <c r="K34" s="74">
        <v>3810</v>
      </c>
      <c r="L34" s="74">
        <v>3869</v>
      </c>
      <c r="M34" s="75">
        <v>3879</v>
      </c>
      <c r="N34" s="73">
        <f t="shared" si="0"/>
        <v>3837.25</v>
      </c>
    </row>
    <row r="35" spans="1:14" ht="12" customHeight="1">
      <c r="A35" s="72" t="str">
        <f>'Pregnant Women Participating'!A35</f>
        <v>Choctaw Indians, MS</v>
      </c>
      <c r="B35" s="73">
        <v>2</v>
      </c>
      <c r="C35" s="74">
        <v>2</v>
      </c>
      <c r="D35" s="74">
        <v>2</v>
      </c>
      <c r="E35" s="74">
        <v>2</v>
      </c>
      <c r="F35" s="74">
        <v>2</v>
      </c>
      <c r="G35" s="74">
        <v>0</v>
      </c>
      <c r="H35" s="74">
        <v>1</v>
      </c>
      <c r="I35" s="74">
        <v>3</v>
      </c>
      <c r="J35" s="74">
        <v>1</v>
      </c>
      <c r="K35" s="74">
        <v>1</v>
      </c>
      <c r="L35" s="74">
        <v>3</v>
      </c>
      <c r="M35" s="75">
        <v>1</v>
      </c>
      <c r="N35" s="73">
        <f t="shared" si="0"/>
        <v>1.6666666666666667</v>
      </c>
    </row>
    <row r="36" spans="1:14" ht="12" customHeight="1">
      <c r="A36" s="72" t="str">
        <f>'Pregnant Women Participating'!A36</f>
        <v>Eastern Cherokee, NC</v>
      </c>
      <c r="B36" s="73">
        <v>31</v>
      </c>
      <c r="C36" s="74">
        <v>33</v>
      </c>
      <c r="D36" s="74">
        <v>30</v>
      </c>
      <c r="E36" s="74">
        <v>29</v>
      </c>
      <c r="F36" s="74">
        <v>27</v>
      </c>
      <c r="G36" s="74">
        <v>28</v>
      </c>
      <c r="H36" s="74">
        <v>29</v>
      </c>
      <c r="I36" s="74">
        <v>36</v>
      </c>
      <c r="J36" s="74">
        <v>26</v>
      </c>
      <c r="K36" s="74">
        <v>26</v>
      </c>
      <c r="L36" s="74">
        <v>25</v>
      </c>
      <c r="M36" s="75">
        <v>22</v>
      </c>
      <c r="N36" s="73">
        <f t="shared" si="0"/>
        <v>28.5</v>
      </c>
    </row>
    <row r="37" spans="1:14" s="82" customFormat="1" ht="24.75" customHeight="1">
      <c r="A37" s="77" t="str">
        <f>'Pregnant Women Participating'!A37</f>
        <v>Southeast Region</v>
      </c>
      <c r="B37" s="78">
        <v>39544</v>
      </c>
      <c r="C37" s="79">
        <v>39047</v>
      </c>
      <c r="D37" s="79">
        <v>38712</v>
      </c>
      <c r="E37" s="79">
        <v>37974</v>
      </c>
      <c r="F37" s="79">
        <v>38318</v>
      </c>
      <c r="G37" s="79">
        <v>38683</v>
      </c>
      <c r="H37" s="79">
        <v>38318</v>
      </c>
      <c r="I37" s="79">
        <v>38161</v>
      </c>
      <c r="J37" s="79">
        <v>37539</v>
      </c>
      <c r="K37" s="79">
        <v>37420</v>
      </c>
      <c r="L37" s="79">
        <v>38245</v>
      </c>
      <c r="M37" s="80">
        <v>38522</v>
      </c>
      <c r="N37" s="78">
        <f t="shared" si="0"/>
        <v>38373.583333333336</v>
      </c>
    </row>
    <row r="38" spans="1:14" ht="12" customHeight="1">
      <c r="A38" s="72" t="str">
        <f>'Pregnant Women Participating'!A38</f>
        <v>Illinois</v>
      </c>
      <c r="B38" s="73">
        <v>5476</v>
      </c>
      <c r="C38" s="74">
        <v>5304</v>
      </c>
      <c r="D38" s="74">
        <v>5205</v>
      </c>
      <c r="E38" s="74">
        <v>5183</v>
      </c>
      <c r="F38" s="74">
        <v>5214</v>
      </c>
      <c r="G38" s="74">
        <v>5262</v>
      </c>
      <c r="H38" s="74">
        <v>5093</v>
      </c>
      <c r="I38" s="74">
        <v>4952</v>
      </c>
      <c r="J38" s="74">
        <v>5039</v>
      </c>
      <c r="K38" s="74">
        <v>4904</v>
      </c>
      <c r="L38" s="74">
        <v>5103</v>
      </c>
      <c r="M38" s="75">
        <v>5034</v>
      </c>
      <c r="N38" s="73">
        <f t="shared" si="0"/>
        <v>5147.416666666667</v>
      </c>
    </row>
    <row r="39" spans="1:14" ht="12" customHeight="1">
      <c r="A39" s="72" t="str">
        <f>'Pregnant Women Participating'!A39</f>
        <v>Indiana</v>
      </c>
      <c r="B39" s="73">
        <v>3591</v>
      </c>
      <c r="C39" s="74">
        <v>3602</v>
      </c>
      <c r="D39" s="74">
        <v>3545</v>
      </c>
      <c r="E39" s="74">
        <v>3601</v>
      </c>
      <c r="F39" s="74">
        <v>3689</v>
      </c>
      <c r="G39" s="74">
        <v>3676</v>
      </c>
      <c r="H39" s="74">
        <v>3641</v>
      </c>
      <c r="I39" s="74">
        <v>3588</v>
      </c>
      <c r="J39" s="74">
        <v>3635</v>
      </c>
      <c r="K39" s="74">
        <v>3696</v>
      </c>
      <c r="L39" s="74">
        <v>4045</v>
      </c>
      <c r="M39" s="75">
        <v>4339</v>
      </c>
      <c r="N39" s="73">
        <f t="shared" si="0"/>
        <v>3720.6666666666665</v>
      </c>
    </row>
    <row r="40" spans="1:14" ht="12" customHeight="1">
      <c r="A40" s="72" t="str">
        <f>'Pregnant Women Participating'!A40</f>
        <v>Michigan</v>
      </c>
      <c r="B40" s="73">
        <v>7981</v>
      </c>
      <c r="C40" s="74">
        <v>7814</v>
      </c>
      <c r="D40" s="74">
        <v>7565</v>
      </c>
      <c r="E40" s="74">
        <v>7669</v>
      </c>
      <c r="F40" s="74">
        <v>7579</v>
      </c>
      <c r="G40" s="74">
        <v>7773</v>
      </c>
      <c r="H40" s="74">
        <v>7754</v>
      </c>
      <c r="I40" s="74">
        <v>7812</v>
      </c>
      <c r="J40" s="74">
        <v>7738</v>
      </c>
      <c r="K40" s="74">
        <v>7786</v>
      </c>
      <c r="L40" s="74">
        <v>7925</v>
      </c>
      <c r="M40" s="75">
        <v>7840</v>
      </c>
      <c r="N40" s="73">
        <f t="shared" si="0"/>
        <v>7769.666666666667</v>
      </c>
    </row>
    <row r="41" spans="1:14" ht="12" customHeight="1">
      <c r="A41" s="72" t="str">
        <f>'Pregnant Women Participating'!A41</f>
        <v>Minnesota</v>
      </c>
      <c r="B41" s="73">
        <v>3615</v>
      </c>
      <c r="C41" s="74">
        <v>3590</v>
      </c>
      <c r="D41" s="74">
        <v>3564</v>
      </c>
      <c r="E41" s="74">
        <v>3546</v>
      </c>
      <c r="F41" s="74">
        <v>3553</v>
      </c>
      <c r="G41" s="74">
        <v>3591</v>
      </c>
      <c r="H41" s="74">
        <v>3562</v>
      </c>
      <c r="I41" s="74">
        <v>3560</v>
      </c>
      <c r="J41" s="74">
        <v>3628</v>
      </c>
      <c r="K41" s="74">
        <v>3544</v>
      </c>
      <c r="L41" s="74">
        <v>3620</v>
      </c>
      <c r="M41" s="75">
        <v>3531</v>
      </c>
      <c r="N41" s="73">
        <f t="shared" si="0"/>
        <v>3575.3333333333335</v>
      </c>
    </row>
    <row r="42" spans="1:14" ht="12" customHeight="1">
      <c r="A42" s="72" t="str">
        <f>'Pregnant Women Participating'!A42</f>
        <v>Ohio</v>
      </c>
      <c r="B42" s="73">
        <v>6818</v>
      </c>
      <c r="C42" s="74">
        <v>6810</v>
      </c>
      <c r="D42" s="74">
        <v>9377</v>
      </c>
      <c r="E42" s="74">
        <v>9218</v>
      </c>
      <c r="F42" s="74">
        <v>9192</v>
      </c>
      <c r="G42" s="74">
        <v>9202</v>
      </c>
      <c r="H42" s="74">
        <v>9170</v>
      </c>
      <c r="I42" s="74">
        <v>9146</v>
      </c>
      <c r="J42" s="74">
        <v>9295</v>
      </c>
      <c r="K42" s="74">
        <v>9166</v>
      </c>
      <c r="L42" s="74">
        <v>9424</v>
      </c>
      <c r="M42" s="75">
        <v>9480</v>
      </c>
      <c r="N42" s="73">
        <f t="shared" si="0"/>
        <v>8858.166666666666</v>
      </c>
    </row>
    <row r="43" spans="1:14" ht="12" customHeight="1">
      <c r="A43" s="72" t="str">
        <f>'Pregnant Women Participating'!A43</f>
        <v>Wisconsin</v>
      </c>
      <c r="B43" s="73">
        <v>3335</v>
      </c>
      <c r="C43" s="74">
        <v>3277</v>
      </c>
      <c r="D43" s="74">
        <v>3202</v>
      </c>
      <c r="E43" s="74">
        <v>3222</v>
      </c>
      <c r="F43" s="74">
        <v>3252</v>
      </c>
      <c r="G43" s="74">
        <v>3296</v>
      </c>
      <c r="H43" s="74">
        <v>3296</v>
      </c>
      <c r="I43" s="74">
        <v>3236</v>
      </c>
      <c r="J43" s="74">
        <v>3182</v>
      </c>
      <c r="K43" s="74">
        <v>3159</v>
      </c>
      <c r="L43" s="74">
        <v>3204</v>
      </c>
      <c r="M43" s="75">
        <v>3220</v>
      </c>
      <c r="N43" s="73">
        <f t="shared" si="0"/>
        <v>3240.0833333333335</v>
      </c>
    </row>
    <row r="44" spans="1:14" s="82" customFormat="1" ht="24.75" customHeight="1">
      <c r="A44" s="77" t="str">
        <f>'Pregnant Women Participating'!A44</f>
        <v>Midwest Region</v>
      </c>
      <c r="B44" s="78">
        <v>30816</v>
      </c>
      <c r="C44" s="79">
        <v>30397</v>
      </c>
      <c r="D44" s="79">
        <v>32458</v>
      </c>
      <c r="E44" s="79">
        <v>32439</v>
      </c>
      <c r="F44" s="79">
        <v>32479</v>
      </c>
      <c r="G44" s="79">
        <v>32800</v>
      </c>
      <c r="H44" s="79">
        <v>32516</v>
      </c>
      <c r="I44" s="79">
        <v>32294</v>
      </c>
      <c r="J44" s="79">
        <v>32517</v>
      </c>
      <c r="K44" s="79">
        <v>32255</v>
      </c>
      <c r="L44" s="79">
        <v>33321</v>
      </c>
      <c r="M44" s="80">
        <v>33444</v>
      </c>
      <c r="N44" s="78">
        <f t="shared" si="0"/>
        <v>32311.333333333332</v>
      </c>
    </row>
    <row r="45" spans="1:14" ht="12" customHeight="1">
      <c r="A45" s="72" t="str">
        <f>'Pregnant Women Participating'!A45</f>
        <v>Arkansas</v>
      </c>
      <c r="B45" s="73">
        <v>1954</v>
      </c>
      <c r="C45" s="74">
        <v>1896</v>
      </c>
      <c r="D45" s="74">
        <v>1921</v>
      </c>
      <c r="E45" s="74">
        <v>1909</v>
      </c>
      <c r="F45" s="74">
        <v>1949</v>
      </c>
      <c r="G45" s="74">
        <v>2005</v>
      </c>
      <c r="H45" s="74">
        <v>2027</v>
      </c>
      <c r="I45" s="74">
        <v>1994</v>
      </c>
      <c r="J45" s="74">
        <v>2059</v>
      </c>
      <c r="K45" s="74">
        <v>2032</v>
      </c>
      <c r="L45" s="74">
        <v>2049</v>
      </c>
      <c r="M45" s="75">
        <v>2085</v>
      </c>
      <c r="N45" s="73">
        <f t="shared" si="0"/>
        <v>1990</v>
      </c>
    </row>
    <row r="46" spans="1:14" ht="12" customHeight="1">
      <c r="A46" s="72" t="str">
        <f>'Pregnant Women Participating'!A46</f>
        <v>Louisiana</v>
      </c>
      <c r="B46" s="73">
        <v>1715</v>
      </c>
      <c r="C46" s="74">
        <v>1722</v>
      </c>
      <c r="D46" s="74">
        <v>1741</v>
      </c>
      <c r="E46" s="74">
        <v>1737</v>
      </c>
      <c r="F46" s="74">
        <v>1731</v>
      </c>
      <c r="G46" s="74">
        <v>1767</v>
      </c>
      <c r="H46" s="74">
        <v>1730</v>
      </c>
      <c r="I46" s="74">
        <v>1779</v>
      </c>
      <c r="J46" s="74">
        <v>1850</v>
      </c>
      <c r="K46" s="74">
        <v>1740</v>
      </c>
      <c r="L46" s="74">
        <v>1881</v>
      </c>
      <c r="M46" s="75">
        <v>1900</v>
      </c>
      <c r="N46" s="73">
        <f t="shared" si="0"/>
        <v>1774.4166666666667</v>
      </c>
    </row>
    <row r="47" spans="1:14" ht="12" customHeight="1">
      <c r="A47" s="72" t="str">
        <f>'Pregnant Women Participating'!A47</f>
        <v>New Mexico</v>
      </c>
      <c r="B47" s="73">
        <v>2592</v>
      </c>
      <c r="C47" s="74">
        <v>2546</v>
      </c>
      <c r="D47" s="74">
        <v>2532</v>
      </c>
      <c r="E47" s="74">
        <v>2606</v>
      </c>
      <c r="F47" s="74">
        <v>2582</v>
      </c>
      <c r="G47" s="74">
        <v>2589</v>
      </c>
      <c r="H47" s="74">
        <v>2568</v>
      </c>
      <c r="I47" s="74">
        <v>2531</v>
      </c>
      <c r="J47" s="74">
        <v>2614</v>
      </c>
      <c r="K47" s="74">
        <v>2545</v>
      </c>
      <c r="L47" s="74">
        <v>2567</v>
      </c>
      <c r="M47" s="75">
        <v>2531</v>
      </c>
      <c r="N47" s="73">
        <f t="shared" si="0"/>
        <v>2566.9166666666665</v>
      </c>
    </row>
    <row r="48" spans="1:14" ht="12" customHeight="1">
      <c r="A48" s="72" t="str">
        <f>'Pregnant Women Participating'!A48</f>
        <v>Oklahoma</v>
      </c>
      <c r="B48" s="73">
        <v>2947</v>
      </c>
      <c r="C48" s="74">
        <v>2894</v>
      </c>
      <c r="D48" s="74">
        <v>2907</v>
      </c>
      <c r="E48" s="74">
        <v>2917</v>
      </c>
      <c r="F48" s="74">
        <v>3008</v>
      </c>
      <c r="G48" s="74">
        <v>3066</v>
      </c>
      <c r="H48" s="74">
        <v>3024</v>
      </c>
      <c r="I48" s="74">
        <v>3021</v>
      </c>
      <c r="J48" s="74">
        <v>3062</v>
      </c>
      <c r="K48" s="74">
        <v>3022</v>
      </c>
      <c r="L48" s="74">
        <v>3069</v>
      </c>
      <c r="M48" s="75">
        <v>2971</v>
      </c>
      <c r="N48" s="73">
        <f t="shared" si="0"/>
        <v>2992.3333333333335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20944</v>
      </c>
      <c r="C50" s="74">
        <v>20796</v>
      </c>
      <c r="D50" s="74">
        <v>20686</v>
      </c>
      <c r="E50" s="74">
        <v>20694</v>
      </c>
      <c r="F50" s="74">
        <v>20780</v>
      </c>
      <c r="G50" s="74">
        <v>20992</v>
      </c>
      <c r="H50" s="74">
        <v>20626</v>
      </c>
      <c r="I50" s="74">
        <v>20527</v>
      </c>
      <c r="J50" s="74">
        <v>20843</v>
      </c>
      <c r="K50" s="74">
        <v>20610</v>
      </c>
      <c r="L50" s="74">
        <v>21015</v>
      </c>
      <c r="M50" s="75">
        <v>20772</v>
      </c>
      <c r="N50" s="73">
        <f t="shared" si="0"/>
        <v>20773.75</v>
      </c>
    </row>
    <row r="51" spans="1:14" ht="12" customHeight="1">
      <c r="A51" s="72" t="str">
        <f>'Pregnant Women Participating'!A51</f>
        <v>Acoma, Canoncito &amp; Laguna, NM</v>
      </c>
      <c r="B51" s="73">
        <v>24</v>
      </c>
      <c r="C51" s="74">
        <v>18</v>
      </c>
      <c r="D51" s="74">
        <v>17</v>
      </c>
      <c r="E51" s="74">
        <v>17</v>
      </c>
      <c r="F51" s="74">
        <v>13</v>
      </c>
      <c r="G51" s="74">
        <v>13</v>
      </c>
      <c r="H51" s="74">
        <v>19</v>
      </c>
      <c r="I51" s="74">
        <v>20</v>
      </c>
      <c r="J51" s="74">
        <v>17</v>
      </c>
      <c r="K51" s="74">
        <v>17</v>
      </c>
      <c r="L51" s="74">
        <v>17</v>
      </c>
      <c r="M51" s="75">
        <v>15</v>
      </c>
      <c r="N51" s="73">
        <f t="shared" si="0"/>
        <v>17.25</v>
      </c>
    </row>
    <row r="52" spans="1:14" ht="12" customHeight="1">
      <c r="A52" s="72" t="str">
        <f>'Pregnant Women Participating'!A52</f>
        <v>Eight Northern Pueblos, NM</v>
      </c>
      <c r="B52" s="73">
        <v>9</v>
      </c>
      <c r="C52" s="74">
        <v>12</v>
      </c>
      <c r="D52" s="74">
        <v>12</v>
      </c>
      <c r="E52" s="74">
        <v>10</v>
      </c>
      <c r="F52" s="74">
        <v>11</v>
      </c>
      <c r="G52" s="74">
        <v>11</v>
      </c>
      <c r="H52" s="74">
        <v>11</v>
      </c>
      <c r="I52" s="74">
        <v>10</v>
      </c>
      <c r="J52" s="74">
        <v>9</v>
      </c>
      <c r="K52" s="74">
        <v>8</v>
      </c>
      <c r="L52" s="74">
        <v>8</v>
      </c>
      <c r="M52" s="75">
        <v>9</v>
      </c>
      <c r="N52" s="73">
        <f t="shared" si="0"/>
        <v>10</v>
      </c>
    </row>
    <row r="53" spans="1:14" ht="12" customHeight="1">
      <c r="A53" s="72" t="str">
        <f>'Pregnant Women Participating'!A53</f>
        <v>Five Sandoval Pueblos, NM</v>
      </c>
      <c r="B53" s="73">
        <v>7</v>
      </c>
      <c r="C53" s="74">
        <v>9</v>
      </c>
      <c r="D53" s="74">
        <v>9</v>
      </c>
      <c r="E53" s="74">
        <v>16</v>
      </c>
      <c r="F53" s="74">
        <v>16</v>
      </c>
      <c r="G53" s="74">
        <v>16</v>
      </c>
      <c r="H53" s="74">
        <v>12</v>
      </c>
      <c r="I53" s="74">
        <v>15</v>
      </c>
      <c r="J53" s="74">
        <v>16</v>
      </c>
      <c r="K53" s="74">
        <v>13</v>
      </c>
      <c r="L53" s="74">
        <v>15</v>
      </c>
      <c r="M53" s="75">
        <v>11</v>
      </c>
      <c r="N53" s="73">
        <f t="shared" si="0"/>
        <v>12.916666666666666</v>
      </c>
    </row>
    <row r="54" spans="1:14" ht="12" customHeight="1">
      <c r="A54" s="72" t="str">
        <f>'Pregnant Women Participating'!A54</f>
        <v>Isleta Pueblo, NM</v>
      </c>
      <c r="B54" s="73">
        <v>44</v>
      </c>
      <c r="C54" s="74">
        <v>31</v>
      </c>
      <c r="D54" s="74">
        <v>30</v>
      </c>
      <c r="E54" s="74">
        <v>36</v>
      </c>
      <c r="F54" s="74">
        <v>39</v>
      </c>
      <c r="G54" s="74">
        <v>46</v>
      </c>
      <c r="H54" s="74">
        <v>40</v>
      </c>
      <c r="I54" s="74">
        <v>42</v>
      </c>
      <c r="J54" s="74">
        <v>49</v>
      </c>
      <c r="K54" s="74">
        <v>49</v>
      </c>
      <c r="L54" s="74">
        <v>47</v>
      </c>
      <c r="M54" s="75">
        <v>50</v>
      </c>
      <c r="N54" s="73">
        <f t="shared" si="0"/>
        <v>41.916666666666664</v>
      </c>
    </row>
    <row r="55" spans="1:14" ht="12" customHeight="1">
      <c r="A55" s="72" t="str">
        <f>'Pregnant Women Participating'!A55</f>
        <v>San Felipe Pueblo, NM</v>
      </c>
      <c r="B55" s="73">
        <v>16</v>
      </c>
      <c r="C55" s="74">
        <v>18</v>
      </c>
      <c r="D55" s="74">
        <v>18</v>
      </c>
      <c r="E55" s="74">
        <v>20</v>
      </c>
      <c r="F55" s="74">
        <v>23</v>
      </c>
      <c r="G55" s="74">
        <v>25</v>
      </c>
      <c r="H55" s="74">
        <v>21</v>
      </c>
      <c r="I55" s="74">
        <v>22</v>
      </c>
      <c r="J55" s="74">
        <v>21</v>
      </c>
      <c r="K55" s="74">
        <v>18</v>
      </c>
      <c r="L55" s="74">
        <v>16</v>
      </c>
      <c r="M55" s="75">
        <v>17</v>
      </c>
      <c r="N55" s="73">
        <f t="shared" si="0"/>
        <v>19.583333333333332</v>
      </c>
    </row>
    <row r="56" spans="1:14" ht="12" customHeight="1">
      <c r="A56" s="72" t="str">
        <f>'Pregnant Women Participating'!A56</f>
        <v>Santo Domingo Tribe, NM</v>
      </c>
      <c r="B56" s="73">
        <v>9</v>
      </c>
      <c r="C56" s="74">
        <v>10</v>
      </c>
      <c r="D56" s="74">
        <v>8</v>
      </c>
      <c r="E56" s="74">
        <v>10</v>
      </c>
      <c r="F56" s="74">
        <v>9</v>
      </c>
      <c r="G56" s="74">
        <v>9</v>
      </c>
      <c r="H56" s="74">
        <v>7</v>
      </c>
      <c r="I56" s="74">
        <v>7</v>
      </c>
      <c r="J56" s="74">
        <v>8</v>
      </c>
      <c r="K56" s="74">
        <v>8</v>
      </c>
      <c r="L56" s="74">
        <v>9</v>
      </c>
      <c r="M56" s="75">
        <v>9</v>
      </c>
      <c r="N56" s="73">
        <f t="shared" si="0"/>
        <v>8.583333333333334</v>
      </c>
    </row>
    <row r="57" spans="1:14" ht="12" customHeight="1">
      <c r="A57" s="72" t="str">
        <f>'Pregnant Women Participating'!A57</f>
        <v>Zuni Pueblo, NM</v>
      </c>
      <c r="B57" s="73">
        <v>50</v>
      </c>
      <c r="C57" s="74">
        <v>44</v>
      </c>
      <c r="D57" s="74">
        <v>45</v>
      </c>
      <c r="E57" s="74">
        <v>39</v>
      </c>
      <c r="F57" s="74">
        <v>47</v>
      </c>
      <c r="G57" s="74">
        <v>40</v>
      </c>
      <c r="H57" s="74">
        <v>40</v>
      </c>
      <c r="I57" s="74">
        <v>40</v>
      </c>
      <c r="J57" s="74">
        <v>46</v>
      </c>
      <c r="K57" s="74">
        <v>44</v>
      </c>
      <c r="L57" s="74">
        <v>42</v>
      </c>
      <c r="M57" s="75">
        <v>36</v>
      </c>
      <c r="N57" s="73">
        <f t="shared" si="0"/>
        <v>42.75</v>
      </c>
    </row>
    <row r="58" spans="1:14" ht="12" customHeight="1">
      <c r="A58" s="72" t="str">
        <f>'Pregnant Women Participating'!A58</f>
        <v>Cherokee Nation, OK</v>
      </c>
      <c r="B58" s="73">
        <v>172</v>
      </c>
      <c r="C58" s="74">
        <v>166</v>
      </c>
      <c r="D58" s="74">
        <v>181</v>
      </c>
      <c r="E58" s="74">
        <v>185</v>
      </c>
      <c r="F58" s="74">
        <v>169</v>
      </c>
      <c r="G58" s="74">
        <v>181</v>
      </c>
      <c r="H58" s="74">
        <v>171</v>
      </c>
      <c r="I58" s="74">
        <v>176</v>
      </c>
      <c r="J58" s="74">
        <v>201</v>
      </c>
      <c r="K58" s="74">
        <v>205</v>
      </c>
      <c r="L58" s="74">
        <v>211</v>
      </c>
      <c r="M58" s="75">
        <v>213</v>
      </c>
      <c r="N58" s="73">
        <f t="shared" si="0"/>
        <v>185.91666666666666</v>
      </c>
    </row>
    <row r="59" spans="1:14" ht="12" customHeight="1">
      <c r="A59" s="72" t="str">
        <f>'Pregnant Women Participating'!A59</f>
        <v>Chickasaw Nation, OK</v>
      </c>
      <c r="B59" s="73">
        <v>126</v>
      </c>
      <c r="C59" s="74">
        <v>127</v>
      </c>
      <c r="D59" s="74">
        <v>132</v>
      </c>
      <c r="E59" s="74">
        <v>129</v>
      </c>
      <c r="F59" s="74">
        <v>138</v>
      </c>
      <c r="G59" s="74">
        <v>132</v>
      </c>
      <c r="H59" s="74">
        <v>150</v>
      </c>
      <c r="I59" s="74">
        <v>156</v>
      </c>
      <c r="J59" s="74">
        <v>160</v>
      </c>
      <c r="K59" s="74">
        <v>155</v>
      </c>
      <c r="L59" s="74">
        <v>159</v>
      </c>
      <c r="M59" s="75">
        <v>150</v>
      </c>
      <c r="N59" s="73">
        <f t="shared" si="0"/>
        <v>142.83333333333334</v>
      </c>
    </row>
    <row r="60" spans="1:14" ht="12" customHeight="1">
      <c r="A60" s="72" t="str">
        <f>'Pregnant Women Participating'!A60</f>
        <v>Choctaw Nation, OK</v>
      </c>
      <c r="B60" s="73">
        <v>111</v>
      </c>
      <c r="C60" s="74">
        <v>117</v>
      </c>
      <c r="D60" s="74">
        <v>110</v>
      </c>
      <c r="E60" s="74">
        <v>114</v>
      </c>
      <c r="F60" s="74">
        <v>125</v>
      </c>
      <c r="G60" s="74">
        <v>129</v>
      </c>
      <c r="H60" s="74">
        <v>123</v>
      </c>
      <c r="I60" s="74">
        <v>124</v>
      </c>
      <c r="J60" s="74">
        <v>119</v>
      </c>
      <c r="K60" s="74">
        <v>132</v>
      </c>
      <c r="L60" s="74">
        <v>145</v>
      </c>
      <c r="M60" s="75">
        <v>126</v>
      </c>
      <c r="N60" s="73">
        <f t="shared" si="0"/>
        <v>122.91666666666667</v>
      </c>
    </row>
    <row r="61" spans="1:14" ht="12" customHeight="1">
      <c r="A61" s="72" t="str">
        <f>'Pregnant Women Participating'!A61</f>
        <v>Citizen Potawatomi Nation, OK</v>
      </c>
      <c r="B61" s="73">
        <v>44</v>
      </c>
      <c r="C61" s="74">
        <v>42</v>
      </c>
      <c r="D61" s="74">
        <v>43</v>
      </c>
      <c r="E61" s="74">
        <v>54</v>
      </c>
      <c r="F61" s="74">
        <v>49</v>
      </c>
      <c r="G61" s="74">
        <v>45</v>
      </c>
      <c r="H61" s="74">
        <v>42</v>
      </c>
      <c r="I61" s="74">
        <v>33</v>
      </c>
      <c r="J61" s="74">
        <v>39</v>
      </c>
      <c r="K61" s="74">
        <v>39</v>
      </c>
      <c r="L61" s="74">
        <v>39</v>
      </c>
      <c r="M61" s="75">
        <v>46</v>
      </c>
      <c r="N61" s="73">
        <f t="shared" si="0"/>
        <v>42.916666666666664</v>
      </c>
    </row>
    <row r="62" spans="1:14" ht="12" customHeight="1">
      <c r="A62" s="72" t="str">
        <f>'Pregnant Women Participating'!A62</f>
        <v>Inter-Tribal Council, OK</v>
      </c>
      <c r="B62" s="73">
        <v>11</v>
      </c>
      <c r="C62" s="74">
        <v>13</v>
      </c>
      <c r="D62" s="74">
        <v>13</v>
      </c>
      <c r="E62" s="74">
        <v>13</v>
      </c>
      <c r="F62" s="74">
        <v>13</v>
      </c>
      <c r="G62" s="74">
        <v>12</v>
      </c>
      <c r="H62" s="74">
        <v>14</v>
      </c>
      <c r="I62" s="74">
        <v>18</v>
      </c>
      <c r="J62" s="74">
        <v>19</v>
      </c>
      <c r="K62" s="74">
        <v>18</v>
      </c>
      <c r="L62" s="74">
        <v>21</v>
      </c>
      <c r="M62" s="75">
        <v>20</v>
      </c>
      <c r="N62" s="73">
        <f t="shared" si="0"/>
        <v>15.416666666666666</v>
      </c>
    </row>
    <row r="63" spans="1:14" ht="12" customHeight="1">
      <c r="A63" s="72" t="str">
        <f>'Pregnant Women Participating'!A63</f>
        <v>Muscogee Creek Nation, OK</v>
      </c>
      <c r="B63" s="73">
        <v>89</v>
      </c>
      <c r="C63" s="74">
        <v>86</v>
      </c>
      <c r="D63" s="74">
        <v>94</v>
      </c>
      <c r="E63" s="74">
        <v>98</v>
      </c>
      <c r="F63" s="74">
        <v>97</v>
      </c>
      <c r="G63" s="74">
        <v>92</v>
      </c>
      <c r="H63" s="74">
        <v>89</v>
      </c>
      <c r="I63" s="74">
        <v>82</v>
      </c>
      <c r="J63" s="74">
        <v>75</v>
      </c>
      <c r="K63" s="74">
        <v>76</v>
      </c>
      <c r="L63" s="74">
        <v>78</v>
      </c>
      <c r="M63" s="75">
        <v>91</v>
      </c>
      <c r="N63" s="73">
        <f t="shared" si="0"/>
        <v>87.25</v>
      </c>
    </row>
    <row r="64" spans="1:14" ht="12" customHeight="1">
      <c r="A64" s="72" t="str">
        <f>'Pregnant Women Participating'!A64</f>
        <v>Osage Tribal Council, OK</v>
      </c>
      <c r="B64" s="73">
        <v>39</v>
      </c>
      <c r="C64" s="74">
        <v>40</v>
      </c>
      <c r="D64" s="74">
        <v>41</v>
      </c>
      <c r="E64" s="74">
        <v>42</v>
      </c>
      <c r="F64" s="74">
        <v>48</v>
      </c>
      <c r="G64" s="74">
        <v>48</v>
      </c>
      <c r="H64" s="74">
        <v>40</v>
      </c>
      <c r="I64" s="74">
        <v>42</v>
      </c>
      <c r="J64" s="74">
        <v>45</v>
      </c>
      <c r="K64" s="74">
        <v>46</v>
      </c>
      <c r="L64" s="74">
        <v>47</v>
      </c>
      <c r="M64" s="75">
        <v>48</v>
      </c>
      <c r="N64" s="73">
        <f t="shared" si="0"/>
        <v>43.833333333333336</v>
      </c>
    </row>
    <row r="65" spans="1:14" ht="12" customHeight="1">
      <c r="A65" s="72" t="str">
        <f>'Pregnant Women Participating'!A65</f>
        <v>Otoe-Missouria Tribe, OK</v>
      </c>
      <c r="B65" s="73">
        <v>19</v>
      </c>
      <c r="C65" s="74">
        <v>18</v>
      </c>
      <c r="D65" s="74">
        <v>13</v>
      </c>
      <c r="E65" s="74">
        <v>18</v>
      </c>
      <c r="F65" s="74">
        <v>19</v>
      </c>
      <c r="G65" s="74">
        <v>16</v>
      </c>
      <c r="H65" s="74">
        <v>16</v>
      </c>
      <c r="I65" s="74">
        <v>13</v>
      </c>
      <c r="J65" s="74">
        <v>17</v>
      </c>
      <c r="K65" s="74">
        <v>18</v>
      </c>
      <c r="L65" s="74">
        <v>18</v>
      </c>
      <c r="M65" s="75">
        <v>20</v>
      </c>
      <c r="N65" s="73">
        <f t="shared" si="0"/>
        <v>17.083333333333332</v>
      </c>
    </row>
    <row r="66" spans="1:14" ht="12" customHeight="1">
      <c r="A66" s="72" t="str">
        <f>'Pregnant Women Participating'!A66</f>
        <v>Wichita, Caddo &amp; Delaware (WCD), OK</v>
      </c>
      <c r="B66" s="73">
        <v>96</v>
      </c>
      <c r="C66" s="74">
        <v>82</v>
      </c>
      <c r="D66" s="74">
        <v>96</v>
      </c>
      <c r="E66" s="74">
        <v>105</v>
      </c>
      <c r="F66" s="74">
        <v>99</v>
      </c>
      <c r="G66" s="74">
        <v>98</v>
      </c>
      <c r="H66" s="74">
        <v>99</v>
      </c>
      <c r="I66" s="74">
        <v>99</v>
      </c>
      <c r="J66" s="74">
        <v>115</v>
      </c>
      <c r="K66" s="74">
        <v>112</v>
      </c>
      <c r="L66" s="74">
        <v>128</v>
      </c>
      <c r="M66" s="75">
        <v>110</v>
      </c>
      <c r="N66" s="73">
        <f t="shared" si="0"/>
        <v>103.25</v>
      </c>
    </row>
    <row r="67" spans="1:14" s="82" customFormat="1" ht="24.75" customHeight="1">
      <c r="A67" s="77" t="str">
        <f>'Pregnant Women Participating'!A67</f>
        <v>Southwest Region</v>
      </c>
      <c r="B67" s="78">
        <v>31018</v>
      </c>
      <c r="C67" s="79">
        <v>30687</v>
      </c>
      <c r="D67" s="79">
        <v>30649</v>
      </c>
      <c r="E67" s="79">
        <v>30769</v>
      </c>
      <c r="F67" s="79">
        <v>30965</v>
      </c>
      <c r="G67" s="79">
        <v>31332</v>
      </c>
      <c r="H67" s="79">
        <v>30869</v>
      </c>
      <c r="I67" s="79">
        <v>30751</v>
      </c>
      <c r="J67" s="79">
        <v>31384</v>
      </c>
      <c r="K67" s="79">
        <v>30907</v>
      </c>
      <c r="L67" s="79">
        <v>31581</v>
      </c>
      <c r="M67" s="80">
        <v>31230</v>
      </c>
      <c r="N67" s="78">
        <f t="shared" si="0"/>
        <v>31011.833333333332</v>
      </c>
    </row>
    <row r="68" spans="1:14" ht="12" customHeight="1">
      <c r="A68" s="72" t="str">
        <f>'Pregnant Women Participating'!A68</f>
        <v>Colorado</v>
      </c>
      <c r="B68" s="73">
        <v>2979</v>
      </c>
      <c r="C68" s="74">
        <v>4349</v>
      </c>
      <c r="D68" s="74">
        <v>4270</v>
      </c>
      <c r="E68" s="74">
        <v>4217</v>
      </c>
      <c r="F68" s="74">
        <v>4261</v>
      </c>
      <c r="G68" s="74">
        <v>4311</v>
      </c>
      <c r="H68" s="74">
        <v>4259</v>
      </c>
      <c r="I68" s="74">
        <v>4239</v>
      </c>
      <c r="J68" s="74">
        <v>4256</v>
      </c>
      <c r="K68" s="74">
        <v>4288</v>
      </c>
      <c r="L68" s="74">
        <v>4406</v>
      </c>
      <c r="M68" s="75">
        <v>4393</v>
      </c>
      <c r="N68" s="73">
        <f t="shared" si="0"/>
        <v>4185.666666666667</v>
      </c>
    </row>
    <row r="69" spans="1:14" ht="12" customHeight="1">
      <c r="A69" s="72" t="str">
        <f>'Pregnant Women Participating'!A69</f>
        <v>Iowa</v>
      </c>
      <c r="B69" s="73">
        <v>1337</v>
      </c>
      <c r="C69" s="74">
        <v>1360</v>
      </c>
      <c r="D69" s="74">
        <v>1380</v>
      </c>
      <c r="E69" s="74">
        <v>1354</v>
      </c>
      <c r="F69" s="74">
        <v>1453</v>
      </c>
      <c r="G69" s="74">
        <v>1676</v>
      </c>
      <c r="H69" s="74">
        <v>1941</v>
      </c>
      <c r="I69" s="74">
        <v>2082</v>
      </c>
      <c r="J69" s="74">
        <v>2175</v>
      </c>
      <c r="K69" s="74">
        <v>2121</v>
      </c>
      <c r="L69" s="74">
        <v>1917</v>
      </c>
      <c r="M69" s="75">
        <v>2010</v>
      </c>
      <c r="N69" s="73">
        <f t="shared" si="0"/>
        <v>1733.8333333333333</v>
      </c>
    </row>
    <row r="70" spans="1:14" ht="12" customHeight="1">
      <c r="A70" s="72" t="str">
        <f>'Pregnant Women Participating'!A70</f>
        <v>Kansas</v>
      </c>
      <c r="B70" s="73">
        <v>2435</v>
      </c>
      <c r="C70" s="74">
        <v>2397</v>
      </c>
      <c r="D70" s="74">
        <v>2436</v>
      </c>
      <c r="E70" s="74">
        <v>2429</v>
      </c>
      <c r="F70" s="74">
        <v>2486</v>
      </c>
      <c r="G70" s="74">
        <v>2483</v>
      </c>
      <c r="H70" s="74">
        <v>2438</v>
      </c>
      <c r="I70" s="74">
        <v>2471</v>
      </c>
      <c r="J70" s="74">
        <v>2442</v>
      </c>
      <c r="K70" s="74">
        <v>2378</v>
      </c>
      <c r="L70" s="74">
        <v>2473</v>
      </c>
      <c r="M70" s="75">
        <v>2277</v>
      </c>
      <c r="N70" s="73">
        <f t="shared" si="0"/>
        <v>2428.75</v>
      </c>
    </row>
    <row r="71" spans="1:14" ht="12" customHeight="1">
      <c r="A71" s="72" t="str">
        <f>'Pregnant Women Participating'!A71</f>
        <v>Missouri</v>
      </c>
      <c r="B71" s="73">
        <v>4677</v>
      </c>
      <c r="C71" s="74">
        <v>4639</v>
      </c>
      <c r="D71" s="74">
        <v>4660</v>
      </c>
      <c r="E71" s="74">
        <v>4601</v>
      </c>
      <c r="F71" s="74">
        <v>4611</v>
      </c>
      <c r="G71" s="74">
        <v>4662</v>
      </c>
      <c r="H71" s="74">
        <v>4576</v>
      </c>
      <c r="I71" s="74">
        <v>4507</v>
      </c>
      <c r="J71" s="74">
        <v>4628</v>
      </c>
      <c r="K71" s="74">
        <v>4592</v>
      </c>
      <c r="L71" s="74">
        <v>4665</v>
      </c>
      <c r="M71" s="75">
        <v>4633</v>
      </c>
      <c r="N71" s="73">
        <f t="shared" si="0"/>
        <v>4620.916666666667</v>
      </c>
    </row>
    <row r="72" spans="1:14" ht="12" customHeight="1">
      <c r="A72" s="72" t="str">
        <f>'Pregnant Women Participating'!A72</f>
        <v>Montana</v>
      </c>
      <c r="B72" s="73">
        <v>894</v>
      </c>
      <c r="C72" s="74">
        <v>890</v>
      </c>
      <c r="D72" s="74">
        <v>940</v>
      </c>
      <c r="E72" s="74">
        <v>947</v>
      </c>
      <c r="F72" s="74">
        <v>964</v>
      </c>
      <c r="G72" s="74">
        <v>971</v>
      </c>
      <c r="H72" s="74">
        <v>913</v>
      </c>
      <c r="I72" s="74">
        <v>917</v>
      </c>
      <c r="J72" s="74">
        <v>934</v>
      </c>
      <c r="K72" s="74">
        <v>912</v>
      </c>
      <c r="L72" s="74">
        <v>942</v>
      </c>
      <c r="M72" s="75">
        <v>958</v>
      </c>
      <c r="N72" s="73">
        <f t="shared" si="0"/>
        <v>931.8333333333334</v>
      </c>
    </row>
    <row r="73" spans="1:14" ht="12" customHeight="1">
      <c r="A73" s="72" t="str">
        <f>'Pregnant Women Participating'!A73</f>
        <v>Nebraska</v>
      </c>
      <c r="B73" s="73">
        <v>943</v>
      </c>
      <c r="C73" s="74">
        <v>997</v>
      </c>
      <c r="D73" s="74">
        <v>1052</v>
      </c>
      <c r="E73" s="74">
        <v>1080</v>
      </c>
      <c r="F73" s="74">
        <v>1052</v>
      </c>
      <c r="G73" s="74">
        <v>1050</v>
      </c>
      <c r="H73" s="74">
        <v>1034</v>
      </c>
      <c r="I73" s="74">
        <v>1040</v>
      </c>
      <c r="J73" s="74">
        <v>1062</v>
      </c>
      <c r="K73" s="74">
        <v>1069</v>
      </c>
      <c r="L73" s="74">
        <v>1088</v>
      </c>
      <c r="M73" s="75">
        <v>1086</v>
      </c>
      <c r="N73" s="73">
        <f t="shared" si="0"/>
        <v>1046.0833333333333</v>
      </c>
    </row>
    <row r="74" spans="1:14" ht="12" customHeight="1">
      <c r="A74" s="72" t="str">
        <f>'Pregnant Women Participating'!A74</f>
        <v>North Dakota</v>
      </c>
      <c r="B74" s="73">
        <v>370</v>
      </c>
      <c r="C74" s="74">
        <v>369</v>
      </c>
      <c r="D74" s="74">
        <v>384</v>
      </c>
      <c r="E74" s="74">
        <v>392</v>
      </c>
      <c r="F74" s="74">
        <v>413</v>
      </c>
      <c r="G74" s="74">
        <v>414</v>
      </c>
      <c r="H74" s="74">
        <v>421</v>
      </c>
      <c r="I74" s="74">
        <v>419</v>
      </c>
      <c r="J74" s="74">
        <v>422</v>
      </c>
      <c r="K74" s="74">
        <v>424</v>
      </c>
      <c r="L74" s="74">
        <v>425</v>
      </c>
      <c r="M74" s="75">
        <v>440</v>
      </c>
      <c r="N74" s="73">
        <f t="shared" si="0"/>
        <v>407.75</v>
      </c>
    </row>
    <row r="75" spans="1:14" ht="12" customHeight="1">
      <c r="A75" s="72" t="str">
        <f>'Pregnant Women Participating'!A75</f>
        <v>South Dakota</v>
      </c>
      <c r="B75" s="73">
        <v>707</v>
      </c>
      <c r="C75" s="74">
        <v>720</v>
      </c>
      <c r="D75" s="74">
        <v>722</v>
      </c>
      <c r="E75" s="74">
        <v>730</v>
      </c>
      <c r="F75" s="74">
        <v>721</v>
      </c>
      <c r="G75" s="74">
        <v>724</v>
      </c>
      <c r="H75" s="74">
        <v>714</v>
      </c>
      <c r="I75" s="74">
        <v>673</v>
      </c>
      <c r="J75" s="74">
        <v>663</v>
      </c>
      <c r="K75" s="74">
        <v>642</v>
      </c>
      <c r="L75" s="74">
        <v>682</v>
      </c>
      <c r="M75" s="75">
        <v>687</v>
      </c>
      <c r="N75" s="73">
        <f t="shared" si="0"/>
        <v>698.75</v>
      </c>
    </row>
    <row r="76" spans="1:14" ht="12" customHeight="1">
      <c r="A76" s="72" t="str">
        <f>'Pregnant Women Participating'!A76</f>
        <v>Utah</v>
      </c>
      <c r="B76" s="73">
        <v>3682</v>
      </c>
      <c r="C76" s="74">
        <v>3632</v>
      </c>
      <c r="D76" s="74">
        <v>3528</v>
      </c>
      <c r="E76" s="74">
        <v>3482</v>
      </c>
      <c r="F76" s="74">
        <v>3529</v>
      </c>
      <c r="G76" s="74">
        <v>3531</v>
      </c>
      <c r="H76" s="74">
        <v>3533</v>
      </c>
      <c r="I76" s="74">
        <v>3487</v>
      </c>
      <c r="J76" s="74">
        <v>3507</v>
      </c>
      <c r="K76" s="74">
        <v>3425</v>
      </c>
      <c r="L76" s="74">
        <v>3406</v>
      </c>
      <c r="M76" s="75">
        <v>3368</v>
      </c>
      <c r="N76" s="73">
        <f t="shared" si="0"/>
        <v>3509.1666666666665</v>
      </c>
    </row>
    <row r="77" spans="1:14" ht="12" customHeight="1">
      <c r="A77" s="72" t="str">
        <f>'Pregnant Women Participating'!A77</f>
        <v>Wyoming</v>
      </c>
      <c r="B77" s="73">
        <v>624</v>
      </c>
      <c r="C77" s="74">
        <v>632</v>
      </c>
      <c r="D77" s="74">
        <v>620</v>
      </c>
      <c r="E77" s="74">
        <v>603</v>
      </c>
      <c r="F77" s="74">
        <v>644</v>
      </c>
      <c r="G77" s="74">
        <v>677</v>
      </c>
      <c r="H77" s="74">
        <v>660</v>
      </c>
      <c r="I77" s="74">
        <v>677</v>
      </c>
      <c r="J77" s="74">
        <v>689</v>
      </c>
      <c r="K77" s="74">
        <v>670</v>
      </c>
      <c r="L77" s="74">
        <v>662</v>
      </c>
      <c r="M77" s="75">
        <v>643</v>
      </c>
      <c r="N77" s="73">
        <f t="shared" si="0"/>
        <v>650.0833333333334</v>
      </c>
    </row>
    <row r="78" spans="1:14" ht="12" customHeight="1">
      <c r="A78" s="72" t="str">
        <f>'Pregnant Women Participating'!A78</f>
        <v>Ute Mountain Ute Tribe, CO</v>
      </c>
      <c r="B78" s="73">
        <v>3</v>
      </c>
      <c r="C78" s="74">
        <v>2</v>
      </c>
      <c r="D78" s="74">
        <v>0</v>
      </c>
      <c r="E78" s="74">
        <v>2</v>
      </c>
      <c r="F78" s="74">
        <v>3</v>
      </c>
      <c r="G78" s="74">
        <v>1</v>
      </c>
      <c r="H78" s="74">
        <v>3</v>
      </c>
      <c r="I78" s="74">
        <v>2</v>
      </c>
      <c r="J78" s="74">
        <v>0</v>
      </c>
      <c r="K78" s="74">
        <v>0</v>
      </c>
      <c r="L78" s="74">
        <v>1</v>
      </c>
      <c r="M78" s="75">
        <v>0</v>
      </c>
      <c r="N78" s="73">
        <f t="shared" si="0"/>
        <v>1.4166666666666667</v>
      </c>
    </row>
    <row r="79" spans="1:14" ht="12" customHeight="1">
      <c r="A79" s="72" t="str">
        <f>'Pregnant Women Participating'!A79</f>
        <v>Omaha Sioux, NE</v>
      </c>
      <c r="B79" s="73">
        <v>0</v>
      </c>
      <c r="C79" s="74">
        <v>0</v>
      </c>
      <c r="D79" s="74">
        <v>0</v>
      </c>
      <c r="E79" s="74">
        <v>0</v>
      </c>
      <c r="F79" s="74">
        <v>0</v>
      </c>
      <c r="G79" s="74">
        <v>0</v>
      </c>
      <c r="H79" s="74">
        <v>0</v>
      </c>
      <c r="I79" s="74">
        <v>0</v>
      </c>
      <c r="J79" s="74">
        <v>0</v>
      </c>
      <c r="K79" s="74">
        <v>0</v>
      </c>
      <c r="L79" s="74">
        <v>0</v>
      </c>
      <c r="M79" s="75">
        <v>1</v>
      </c>
      <c r="N79" s="73">
        <f t="shared" si="0"/>
        <v>0.08333333333333333</v>
      </c>
    </row>
    <row r="80" spans="1:14" ht="12" customHeight="1">
      <c r="A80" s="72" t="str">
        <f>'Pregnant Women Participating'!A80</f>
        <v>Santee Sioux, NE</v>
      </c>
      <c r="B80" s="73">
        <v>0</v>
      </c>
      <c r="C80" s="74">
        <v>0</v>
      </c>
      <c r="D80" s="74">
        <v>0</v>
      </c>
      <c r="E80" s="74">
        <v>1</v>
      </c>
      <c r="F80" s="74">
        <v>2</v>
      </c>
      <c r="G80" s="74">
        <v>2</v>
      </c>
      <c r="H80" s="74">
        <v>1</v>
      </c>
      <c r="I80" s="74">
        <v>1</v>
      </c>
      <c r="J80" s="74">
        <v>2</v>
      </c>
      <c r="K80" s="74">
        <v>3</v>
      </c>
      <c r="L80" s="74">
        <v>3</v>
      </c>
      <c r="M80" s="75">
        <v>1</v>
      </c>
      <c r="N80" s="73">
        <f t="shared" si="0"/>
        <v>1.3333333333333333</v>
      </c>
    </row>
    <row r="81" spans="1:14" ht="12" customHeight="1">
      <c r="A81" s="72" t="str">
        <f>'Pregnant Women Participating'!A81</f>
        <v>Winnebago Tribe, NE</v>
      </c>
      <c r="B81" s="73">
        <v>1</v>
      </c>
      <c r="C81" s="74">
        <v>1</v>
      </c>
      <c r="D81" s="74">
        <v>0</v>
      </c>
      <c r="E81" s="74">
        <v>0</v>
      </c>
      <c r="F81" s="74">
        <v>0</v>
      </c>
      <c r="G81" s="74">
        <v>0</v>
      </c>
      <c r="H81" s="74">
        <v>1</v>
      </c>
      <c r="I81" s="74">
        <v>0</v>
      </c>
      <c r="J81" s="74">
        <v>0</v>
      </c>
      <c r="K81" s="74">
        <v>2</v>
      </c>
      <c r="L81" s="74">
        <v>3</v>
      </c>
      <c r="M81" s="75">
        <v>1</v>
      </c>
      <c r="N81" s="73">
        <f t="shared" si="0"/>
        <v>0.75</v>
      </c>
    </row>
    <row r="82" spans="1:14" ht="12" customHeight="1">
      <c r="A82" s="72" t="str">
        <f>'Pregnant Women Participating'!A82</f>
        <v>Standing Rock Sioux Tribe, ND</v>
      </c>
      <c r="B82" s="73">
        <v>8</v>
      </c>
      <c r="C82" s="74">
        <v>7</v>
      </c>
      <c r="D82" s="74">
        <v>10</v>
      </c>
      <c r="E82" s="74">
        <v>9</v>
      </c>
      <c r="F82" s="74">
        <v>10</v>
      </c>
      <c r="G82" s="74">
        <v>10</v>
      </c>
      <c r="H82" s="74">
        <v>11</v>
      </c>
      <c r="I82" s="74">
        <v>10</v>
      </c>
      <c r="J82" s="74">
        <v>9</v>
      </c>
      <c r="K82" s="74">
        <v>7</v>
      </c>
      <c r="L82" s="74">
        <v>12</v>
      </c>
      <c r="M82" s="75">
        <v>14</v>
      </c>
      <c r="N82" s="73">
        <f t="shared" si="0"/>
        <v>9.75</v>
      </c>
    </row>
    <row r="83" spans="1:14" ht="12" customHeight="1">
      <c r="A83" s="72" t="str">
        <f>'Pregnant Women Participating'!A83</f>
        <v>Three Affiliated Tribes, ND</v>
      </c>
      <c r="B83" s="73">
        <v>0</v>
      </c>
      <c r="C83" s="74">
        <v>1</v>
      </c>
      <c r="D83" s="74">
        <v>1</v>
      </c>
      <c r="E83" s="74">
        <v>0</v>
      </c>
      <c r="F83" s="74">
        <v>1</v>
      </c>
      <c r="G83" s="74">
        <v>3</v>
      </c>
      <c r="H83" s="74">
        <v>2</v>
      </c>
      <c r="I83" s="74">
        <v>1</v>
      </c>
      <c r="J83" s="74">
        <v>2</v>
      </c>
      <c r="K83" s="74">
        <v>2</v>
      </c>
      <c r="L83" s="74">
        <v>2</v>
      </c>
      <c r="M83" s="75">
        <v>4</v>
      </c>
      <c r="N83" s="73">
        <f t="shared" si="0"/>
        <v>1.5833333333333333</v>
      </c>
    </row>
    <row r="84" spans="1:14" ht="12" customHeight="1">
      <c r="A84" s="72" t="str">
        <f>'Pregnant Women Participating'!A84</f>
        <v>Cheyenne River Sioux, SD</v>
      </c>
      <c r="B84" s="73">
        <v>8</v>
      </c>
      <c r="C84" s="74">
        <v>7</v>
      </c>
      <c r="D84" s="74">
        <v>8</v>
      </c>
      <c r="E84" s="74">
        <v>8</v>
      </c>
      <c r="F84" s="74">
        <v>12</v>
      </c>
      <c r="G84" s="74">
        <v>11</v>
      </c>
      <c r="H84" s="74">
        <v>8</v>
      </c>
      <c r="I84" s="74">
        <v>7</v>
      </c>
      <c r="J84" s="74">
        <v>7</v>
      </c>
      <c r="K84" s="74">
        <v>6</v>
      </c>
      <c r="L84" s="74">
        <v>6</v>
      </c>
      <c r="M84" s="75">
        <v>4</v>
      </c>
      <c r="N84" s="73">
        <f t="shared" si="0"/>
        <v>7.666666666666667</v>
      </c>
    </row>
    <row r="85" spans="1:14" ht="12" customHeight="1">
      <c r="A85" s="72" t="str">
        <f>'Pregnant Women Participating'!A85</f>
        <v>Rosebud Sioux, SD</v>
      </c>
      <c r="B85" s="73">
        <v>29</v>
      </c>
      <c r="C85" s="74">
        <v>26</v>
      </c>
      <c r="D85" s="74">
        <v>28</v>
      </c>
      <c r="E85" s="74">
        <v>35</v>
      </c>
      <c r="F85" s="74">
        <v>32</v>
      </c>
      <c r="G85" s="74">
        <v>35</v>
      </c>
      <c r="H85" s="74">
        <v>40</v>
      </c>
      <c r="I85" s="74">
        <v>46</v>
      </c>
      <c r="J85" s="74">
        <v>39</v>
      </c>
      <c r="K85" s="74">
        <v>37</v>
      </c>
      <c r="L85" s="74">
        <v>39</v>
      </c>
      <c r="M85" s="75">
        <v>32</v>
      </c>
      <c r="N85" s="73">
        <f t="shared" si="0"/>
        <v>34.833333333333336</v>
      </c>
    </row>
    <row r="86" spans="1:14" ht="12" customHeight="1">
      <c r="A86" s="72" t="str">
        <f>'Pregnant Women Participating'!A86</f>
        <v>Northern Arapahoe, WY</v>
      </c>
      <c r="B86" s="73">
        <v>14</v>
      </c>
      <c r="C86" s="74">
        <v>11</v>
      </c>
      <c r="D86" s="74">
        <v>10</v>
      </c>
      <c r="E86" s="74">
        <v>7</v>
      </c>
      <c r="F86" s="74">
        <v>7</v>
      </c>
      <c r="G86" s="74">
        <v>6</v>
      </c>
      <c r="H86" s="74">
        <v>7</v>
      </c>
      <c r="I86" s="74">
        <v>5</v>
      </c>
      <c r="J86" s="74">
        <v>5</v>
      </c>
      <c r="K86" s="74">
        <v>5</v>
      </c>
      <c r="L86" s="74">
        <v>4</v>
      </c>
      <c r="M86" s="75">
        <v>6</v>
      </c>
      <c r="N86" s="73">
        <f t="shared" si="0"/>
        <v>7.25</v>
      </c>
    </row>
    <row r="87" spans="1:14" ht="12" customHeight="1">
      <c r="A87" s="72" t="str">
        <f>'Pregnant Women Participating'!A87</f>
        <v>Shoshone Tribe, WY</v>
      </c>
      <c r="B87" s="73">
        <v>6</v>
      </c>
      <c r="C87" s="74">
        <v>6</v>
      </c>
      <c r="D87" s="74">
        <v>5</v>
      </c>
      <c r="E87" s="74">
        <v>5</v>
      </c>
      <c r="F87" s="74">
        <v>4</v>
      </c>
      <c r="G87" s="74">
        <v>6</v>
      </c>
      <c r="H87" s="74">
        <v>9</v>
      </c>
      <c r="I87" s="74">
        <v>9</v>
      </c>
      <c r="J87" s="74">
        <v>6</v>
      </c>
      <c r="K87" s="74">
        <v>6</v>
      </c>
      <c r="L87" s="74">
        <v>6</v>
      </c>
      <c r="M87" s="75">
        <v>8</v>
      </c>
      <c r="N87" s="73">
        <f t="shared" si="0"/>
        <v>6.333333333333333</v>
      </c>
    </row>
    <row r="88" spans="1:14" s="82" customFormat="1" ht="24.75" customHeight="1">
      <c r="A88" s="77" t="str">
        <f>'Pregnant Women Participating'!A88</f>
        <v>Mountain Plains</v>
      </c>
      <c r="B88" s="78">
        <v>18717</v>
      </c>
      <c r="C88" s="79">
        <v>20046</v>
      </c>
      <c r="D88" s="79">
        <v>20054</v>
      </c>
      <c r="E88" s="79">
        <v>19902</v>
      </c>
      <c r="F88" s="79">
        <v>20205</v>
      </c>
      <c r="G88" s="79">
        <v>20573</v>
      </c>
      <c r="H88" s="79">
        <v>20571</v>
      </c>
      <c r="I88" s="79">
        <v>20593</v>
      </c>
      <c r="J88" s="79">
        <v>20848</v>
      </c>
      <c r="K88" s="79">
        <v>20589</v>
      </c>
      <c r="L88" s="79">
        <v>20742</v>
      </c>
      <c r="M88" s="80">
        <v>20566</v>
      </c>
      <c r="N88" s="78">
        <f t="shared" si="0"/>
        <v>20283.833333333332</v>
      </c>
    </row>
    <row r="89" spans="1:14" ht="12" customHeight="1">
      <c r="A89" s="83" t="str">
        <f>'Pregnant Women Participating'!A89</f>
        <v>Alaska</v>
      </c>
      <c r="B89" s="73">
        <v>1183</v>
      </c>
      <c r="C89" s="74">
        <v>1177</v>
      </c>
      <c r="D89" s="74">
        <v>1141</v>
      </c>
      <c r="E89" s="74">
        <v>1169</v>
      </c>
      <c r="F89" s="74">
        <v>1191</v>
      </c>
      <c r="G89" s="74">
        <v>1217</v>
      </c>
      <c r="H89" s="74">
        <v>1201</v>
      </c>
      <c r="I89" s="74">
        <v>1174</v>
      </c>
      <c r="J89" s="74">
        <v>1197</v>
      </c>
      <c r="K89" s="74">
        <v>1181</v>
      </c>
      <c r="L89" s="74">
        <v>1149</v>
      </c>
      <c r="M89" s="75">
        <v>1145</v>
      </c>
      <c r="N89" s="73">
        <f t="shared" si="0"/>
        <v>1177.0833333333333</v>
      </c>
    </row>
    <row r="90" spans="1:14" ht="12" customHeight="1">
      <c r="A90" s="83" t="str">
        <f>'Pregnant Women Participating'!A90</f>
        <v>American Samoa</v>
      </c>
      <c r="B90" s="73">
        <v>73</v>
      </c>
      <c r="C90" s="74">
        <v>68</v>
      </c>
      <c r="D90" s="74">
        <v>72</v>
      </c>
      <c r="E90" s="74">
        <v>78</v>
      </c>
      <c r="F90" s="74">
        <v>78</v>
      </c>
      <c r="G90" s="74">
        <v>81</v>
      </c>
      <c r="H90" s="74">
        <v>74</v>
      </c>
      <c r="I90" s="74">
        <v>69</v>
      </c>
      <c r="J90" s="74">
        <v>68</v>
      </c>
      <c r="K90" s="74">
        <v>65</v>
      </c>
      <c r="L90" s="74">
        <v>55</v>
      </c>
      <c r="M90" s="75">
        <v>54</v>
      </c>
      <c r="N90" s="73">
        <f t="shared" si="0"/>
        <v>69.58333333333333</v>
      </c>
    </row>
    <row r="91" spans="1:14" ht="12" customHeight="1">
      <c r="A91" s="83" t="str">
        <f>'Pregnant Women Participating'!A91</f>
        <v>Arizona</v>
      </c>
      <c r="B91" s="73">
        <v>4312</v>
      </c>
      <c r="C91" s="74">
        <v>4195</v>
      </c>
      <c r="D91" s="74">
        <v>4162</v>
      </c>
      <c r="E91" s="74">
        <v>4117</v>
      </c>
      <c r="F91" s="74">
        <v>4149</v>
      </c>
      <c r="G91" s="74">
        <v>4108</v>
      </c>
      <c r="H91" s="74">
        <v>4070</v>
      </c>
      <c r="I91" s="74">
        <v>4079</v>
      </c>
      <c r="J91" s="74">
        <v>4047</v>
      </c>
      <c r="K91" s="74">
        <v>3985</v>
      </c>
      <c r="L91" s="74">
        <v>4066</v>
      </c>
      <c r="M91" s="75">
        <v>4037</v>
      </c>
      <c r="N91" s="73">
        <f t="shared" si="0"/>
        <v>4110.583333333333</v>
      </c>
    </row>
    <row r="92" spans="1:14" ht="12" customHeight="1">
      <c r="A92" s="83" t="str">
        <f>'Pregnant Women Participating'!A92</f>
        <v>California</v>
      </c>
      <c r="B92" s="73">
        <v>53525</v>
      </c>
      <c r="C92" s="74">
        <v>51804</v>
      </c>
      <c r="D92" s="74">
        <v>51629</v>
      </c>
      <c r="E92" s="74">
        <v>51819</v>
      </c>
      <c r="F92" s="74">
        <v>51728</v>
      </c>
      <c r="G92" s="74">
        <v>52026</v>
      </c>
      <c r="H92" s="74">
        <v>50935</v>
      </c>
      <c r="I92" s="74">
        <v>50868</v>
      </c>
      <c r="J92" s="74">
        <v>50923</v>
      </c>
      <c r="K92" s="74">
        <v>49703</v>
      </c>
      <c r="L92" s="74">
        <v>51138</v>
      </c>
      <c r="M92" s="75">
        <v>50482</v>
      </c>
      <c r="N92" s="73">
        <f t="shared" si="0"/>
        <v>51381.666666666664</v>
      </c>
    </row>
    <row r="93" spans="1:14" ht="12" customHeight="1">
      <c r="A93" s="83" t="str">
        <f>'Pregnant Women Participating'!A93</f>
        <v>Guam</v>
      </c>
      <c r="B93" s="73">
        <v>292</v>
      </c>
      <c r="C93" s="74">
        <v>304</v>
      </c>
      <c r="D93" s="74">
        <v>280</v>
      </c>
      <c r="E93" s="74">
        <v>268</v>
      </c>
      <c r="F93" s="74">
        <v>287</v>
      </c>
      <c r="G93" s="74">
        <v>289</v>
      </c>
      <c r="H93" s="74">
        <v>328</v>
      </c>
      <c r="I93" s="74">
        <v>316</v>
      </c>
      <c r="J93" s="74">
        <v>310</v>
      </c>
      <c r="K93" s="74">
        <v>266</v>
      </c>
      <c r="L93" s="74">
        <v>264</v>
      </c>
      <c r="M93" s="75">
        <v>262</v>
      </c>
      <c r="N93" s="73">
        <f t="shared" si="0"/>
        <v>288.8333333333333</v>
      </c>
    </row>
    <row r="94" spans="1:14" ht="12" customHeight="1">
      <c r="A94" s="83" t="str">
        <f>'Pregnant Women Participating'!A94</f>
        <v>Hawaii</v>
      </c>
      <c r="B94" s="73">
        <v>1616</v>
      </c>
      <c r="C94" s="74">
        <v>1637</v>
      </c>
      <c r="D94" s="74">
        <v>1687</v>
      </c>
      <c r="E94" s="74">
        <v>1744</v>
      </c>
      <c r="F94" s="74">
        <v>1743</v>
      </c>
      <c r="G94" s="74">
        <v>1791</v>
      </c>
      <c r="H94" s="74">
        <v>1737</v>
      </c>
      <c r="I94" s="74">
        <v>1741</v>
      </c>
      <c r="J94" s="74">
        <v>1707</v>
      </c>
      <c r="K94" s="74">
        <v>1621</v>
      </c>
      <c r="L94" s="74">
        <v>1668</v>
      </c>
      <c r="M94" s="75">
        <v>1676</v>
      </c>
      <c r="N94" s="73">
        <f t="shared" si="0"/>
        <v>1697.3333333333333</v>
      </c>
    </row>
    <row r="95" spans="1:14" ht="12" customHeight="1">
      <c r="A95" s="83" t="str">
        <f>'Pregnant Women Participating'!A95</f>
        <v>Idaho</v>
      </c>
      <c r="B95" s="73">
        <v>3069</v>
      </c>
      <c r="C95" s="74">
        <v>3028</v>
      </c>
      <c r="D95" s="74">
        <v>3070</v>
      </c>
      <c r="E95" s="74">
        <v>3024</v>
      </c>
      <c r="F95" s="74">
        <v>3013</v>
      </c>
      <c r="G95" s="74">
        <v>3074</v>
      </c>
      <c r="H95" s="74">
        <v>3058</v>
      </c>
      <c r="I95" s="74">
        <v>3015</v>
      </c>
      <c r="J95" s="74">
        <v>3015</v>
      </c>
      <c r="K95" s="74">
        <v>3004</v>
      </c>
      <c r="L95" s="74">
        <v>3009</v>
      </c>
      <c r="M95" s="75">
        <v>3068</v>
      </c>
      <c r="N95" s="73">
        <f t="shared" si="0"/>
        <v>3037.25</v>
      </c>
    </row>
    <row r="96" spans="1:14" ht="12" customHeight="1">
      <c r="A96" s="83" t="str">
        <f>'Pregnant Women Participating'!A96</f>
        <v>Nevada</v>
      </c>
      <c r="B96" s="73">
        <v>2669</v>
      </c>
      <c r="C96" s="74">
        <v>2595</v>
      </c>
      <c r="D96" s="74">
        <v>2590</v>
      </c>
      <c r="E96" s="74">
        <v>2567</v>
      </c>
      <c r="F96" s="74">
        <v>2647</v>
      </c>
      <c r="G96" s="74">
        <v>2678</v>
      </c>
      <c r="H96" s="74">
        <v>2673</v>
      </c>
      <c r="I96" s="74">
        <v>2659</v>
      </c>
      <c r="J96" s="74">
        <v>2661</v>
      </c>
      <c r="K96" s="74">
        <v>2705</v>
      </c>
      <c r="L96" s="74">
        <v>2719</v>
      </c>
      <c r="M96" s="75">
        <v>2687</v>
      </c>
      <c r="N96" s="73">
        <f t="shared" si="0"/>
        <v>2654.1666666666665</v>
      </c>
    </row>
    <row r="97" spans="1:14" ht="12" customHeight="1">
      <c r="A97" s="83" t="str">
        <f>'Pregnant Women Participating'!A97</f>
        <v>Oregon</v>
      </c>
      <c r="B97" s="73">
        <v>6886</v>
      </c>
      <c r="C97" s="74">
        <v>6854</v>
      </c>
      <c r="D97" s="74">
        <v>6761</v>
      </c>
      <c r="E97" s="74">
        <v>6380</v>
      </c>
      <c r="F97" s="74">
        <v>5956</v>
      </c>
      <c r="G97" s="74">
        <v>5894</v>
      </c>
      <c r="H97" s="74">
        <v>6003</v>
      </c>
      <c r="I97" s="74">
        <v>6043</v>
      </c>
      <c r="J97" s="74">
        <v>6034</v>
      </c>
      <c r="K97" s="74">
        <v>5995</v>
      </c>
      <c r="L97" s="74">
        <v>6089</v>
      </c>
      <c r="M97" s="75">
        <v>5987</v>
      </c>
      <c r="N97" s="73">
        <f t="shared" si="0"/>
        <v>6240.166666666667</v>
      </c>
    </row>
    <row r="98" spans="1:14" ht="12" customHeight="1">
      <c r="A98" s="83" t="str">
        <f>'Pregnant Women Participating'!A98</f>
        <v>Washington</v>
      </c>
      <c r="B98" s="73">
        <v>9812</v>
      </c>
      <c r="C98" s="74">
        <v>9523</v>
      </c>
      <c r="D98" s="74">
        <v>9500</v>
      </c>
      <c r="E98" s="74">
        <v>9519</v>
      </c>
      <c r="F98" s="74">
        <v>9495</v>
      </c>
      <c r="G98" s="74">
        <v>9745</v>
      </c>
      <c r="H98" s="74">
        <v>9534</v>
      </c>
      <c r="I98" s="74">
        <v>9406</v>
      </c>
      <c r="J98" s="74">
        <v>9528</v>
      </c>
      <c r="K98" s="74">
        <v>9235</v>
      </c>
      <c r="L98" s="74">
        <v>9359</v>
      </c>
      <c r="M98" s="75">
        <v>9425</v>
      </c>
      <c r="N98" s="73">
        <f t="shared" si="0"/>
        <v>9506.75</v>
      </c>
    </row>
    <row r="99" spans="1:14" ht="12" customHeight="1">
      <c r="A99" s="83" t="str">
        <f>'Pregnant Women Participating'!A99</f>
        <v>Northern Marianas</v>
      </c>
      <c r="B99" s="73">
        <v>71</v>
      </c>
      <c r="C99" s="74">
        <v>59</v>
      </c>
      <c r="D99" s="74">
        <v>63</v>
      </c>
      <c r="E99" s="74">
        <v>65</v>
      </c>
      <c r="F99" s="74">
        <v>76</v>
      </c>
      <c r="G99" s="74">
        <v>71</v>
      </c>
      <c r="H99" s="74">
        <v>70</v>
      </c>
      <c r="I99" s="74">
        <v>73</v>
      </c>
      <c r="J99" s="74">
        <v>67</v>
      </c>
      <c r="K99" s="74">
        <v>61</v>
      </c>
      <c r="L99" s="74">
        <v>70</v>
      </c>
      <c r="M99" s="75">
        <v>74</v>
      </c>
      <c r="N99" s="73">
        <f t="shared" si="0"/>
        <v>68.33333333333333</v>
      </c>
    </row>
    <row r="100" spans="1:14" ht="12" customHeight="1">
      <c r="A100" s="83" t="str">
        <f>'Pregnant Women Participating'!A100</f>
        <v>Inter-Tribal Council, AZ</v>
      </c>
      <c r="B100" s="73">
        <v>345</v>
      </c>
      <c r="C100" s="74">
        <v>345</v>
      </c>
      <c r="D100" s="74">
        <v>332</v>
      </c>
      <c r="E100" s="74">
        <v>340</v>
      </c>
      <c r="F100" s="74">
        <v>349</v>
      </c>
      <c r="G100" s="74">
        <v>364</v>
      </c>
      <c r="H100" s="74">
        <v>359</v>
      </c>
      <c r="I100" s="74">
        <v>362</v>
      </c>
      <c r="J100" s="74">
        <v>348</v>
      </c>
      <c r="K100" s="74">
        <v>337</v>
      </c>
      <c r="L100" s="74">
        <v>352</v>
      </c>
      <c r="M100" s="75">
        <v>332</v>
      </c>
      <c r="N100" s="73">
        <f t="shared" si="0"/>
        <v>347.0833333333333</v>
      </c>
    </row>
    <row r="101" spans="1:14" ht="12" customHeight="1">
      <c r="A101" s="83" t="str">
        <f>'Pregnant Women Participating'!A101</f>
        <v>Navajo Nation, AZ</v>
      </c>
      <c r="B101" s="73">
        <v>384</v>
      </c>
      <c r="C101" s="74">
        <v>387</v>
      </c>
      <c r="D101" s="74">
        <v>392</v>
      </c>
      <c r="E101" s="74">
        <v>388</v>
      </c>
      <c r="F101" s="74">
        <v>384</v>
      </c>
      <c r="G101" s="74">
        <v>381</v>
      </c>
      <c r="H101" s="74">
        <v>361</v>
      </c>
      <c r="I101" s="74">
        <v>361</v>
      </c>
      <c r="J101" s="74">
        <v>382</v>
      </c>
      <c r="K101" s="74">
        <v>393</v>
      </c>
      <c r="L101" s="74">
        <v>395</v>
      </c>
      <c r="M101" s="75">
        <v>384</v>
      </c>
      <c r="N101" s="73">
        <f t="shared" si="0"/>
        <v>382.6666666666667</v>
      </c>
    </row>
    <row r="102" spans="1:14" ht="12" customHeight="1">
      <c r="A102" s="83" t="str">
        <f>'Pregnant Women Participating'!A102</f>
        <v>Inter-Tribal Council, NV</v>
      </c>
      <c r="B102" s="73">
        <v>85</v>
      </c>
      <c r="C102" s="74">
        <v>83</v>
      </c>
      <c r="D102" s="74">
        <v>72</v>
      </c>
      <c r="E102" s="74">
        <v>73</v>
      </c>
      <c r="F102" s="74">
        <v>75</v>
      </c>
      <c r="G102" s="74">
        <v>75</v>
      </c>
      <c r="H102" s="74">
        <v>76</v>
      </c>
      <c r="I102" s="74">
        <v>74</v>
      </c>
      <c r="J102" s="74">
        <v>83</v>
      </c>
      <c r="K102" s="74">
        <v>85</v>
      </c>
      <c r="L102" s="74">
        <v>75</v>
      </c>
      <c r="M102" s="75">
        <v>74</v>
      </c>
      <c r="N102" s="73">
        <f t="shared" si="0"/>
        <v>77.5</v>
      </c>
    </row>
    <row r="103" spans="1:14" s="82" customFormat="1" ht="24.75" customHeight="1">
      <c r="A103" s="77" t="str">
        <f>'Pregnant Women Participating'!A103</f>
        <v>Western Region</v>
      </c>
      <c r="B103" s="78">
        <v>84322</v>
      </c>
      <c r="C103" s="79">
        <v>82059</v>
      </c>
      <c r="D103" s="79">
        <v>81751</v>
      </c>
      <c r="E103" s="79">
        <v>81551</v>
      </c>
      <c r="F103" s="79">
        <v>81171</v>
      </c>
      <c r="G103" s="79">
        <v>81794</v>
      </c>
      <c r="H103" s="79">
        <v>80479</v>
      </c>
      <c r="I103" s="79">
        <v>80240</v>
      </c>
      <c r="J103" s="79">
        <v>80370</v>
      </c>
      <c r="K103" s="79">
        <v>78636</v>
      </c>
      <c r="L103" s="79">
        <v>80408</v>
      </c>
      <c r="M103" s="80">
        <v>79687</v>
      </c>
      <c r="N103" s="78">
        <f t="shared" si="0"/>
        <v>81039</v>
      </c>
    </row>
    <row r="104" spans="1:14" s="88" customFormat="1" ht="16.5" customHeight="1" thickBot="1">
      <c r="A104" s="84" t="str">
        <f>'Pregnant Women Participating'!A104</f>
        <v>TOTAL</v>
      </c>
      <c r="B104" s="85">
        <v>249776</v>
      </c>
      <c r="C104" s="86">
        <v>247111</v>
      </c>
      <c r="D104" s="86">
        <v>248317</v>
      </c>
      <c r="E104" s="86">
        <v>246817</v>
      </c>
      <c r="F104" s="86">
        <v>247518</v>
      </c>
      <c r="G104" s="86">
        <v>250202</v>
      </c>
      <c r="H104" s="86">
        <v>247699</v>
      </c>
      <c r="I104" s="86">
        <v>247251</v>
      </c>
      <c r="J104" s="86">
        <v>247774</v>
      </c>
      <c r="K104" s="86">
        <v>244009</v>
      </c>
      <c r="L104" s="86">
        <v>249295</v>
      </c>
      <c r="M104" s="87">
        <v>248255</v>
      </c>
      <c r="N104" s="85">
        <f t="shared" si="0"/>
        <v>247835.33333333334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7109375" style="91" customWidth="1"/>
    <col min="2" max="13" width="11.7109375" style="64" customWidth="1"/>
    <col min="14" max="14" width="13.7109375" style="64" customWidth="1"/>
    <col min="15" max="16384" width="9.140625" style="64" customWidth="1"/>
  </cols>
  <sheetData>
    <row r="1" spans="1:13" ht="12" customHeight="1">
      <c r="A1" s="62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2" customHeight="1">
      <c r="A2" s="62" t="str">
        <f>'Pregnant Women Participating'!A2</f>
        <v>FISCAL YEAR 2016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12" customHeight="1">
      <c r="A3" s="65" t="str">
        <f>'Pregnant Women Participating'!A3</f>
        <v>Data as of December 07, 2018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12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4" s="71" customFormat="1" ht="24" customHeight="1">
      <c r="A5" s="67" t="s">
        <v>0</v>
      </c>
      <c r="B5" s="68">
        <f>DATE(RIGHT(A2,4)-1,10,1)</f>
        <v>42278</v>
      </c>
      <c r="C5" s="69">
        <f>DATE(RIGHT(A2,4)-1,11,1)</f>
        <v>42309</v>
      </c>
      <c r="D5" s="69">
        <f>DATE(RIGHT(A2,4)-1,12,1)</f>
        <v>42339</v>
      </c>
      <c r="E5" s="69">
        <f>DATE(RIGHT(A2,4),1,1)</f>
        <v>42370</v>
      </c>
      <c r="F5" s="69">
        <f>DATE(RIGHT(A2,4),2,1)</f>
        <v>42401</v>
      </c>
      <c r="G5" s="69">
        <f>DATE(RIGHT(A2,4),3,1)</f>
        <v>42430</v>
      </c>
      <c r="H5" s="69">
        <f>DATE(RIGHT(A2,4),4,1)</f>
        <v>42461</v>
      </c>
      <c r="I5" s="69">
        <f>DATE(RIGHT(A2,4),5,1)</f>
        <v>42491</v>
      </c>
      <c r="J5" s="69">
        <f>DATE(RIGHT(A2,4),6,1)</f>
        <v>42522</v>
      </c>
      <c r="K5" s="69">
        <f>DATE(RIGHT(A2,4),7,1)</f>
        <v>42552</v>
      </c>
      <c r="L5" s="69">
        <f>DATE(RIGHT(A2,4),8,1)</f>
        <v>42583</v>
      </c>
      <c r="M5" s="69">
        <f>DATE(RIGHT(A2,4),9,1)</f>
        <v>42614</v>
      </c>
      <c r="N5" s="70" t="s">
        <v>12</v>
      </c>
    </row>
    <row r="6" spans="1:14" s="76" customFormat="1" ht="12" customHeight="1">
      <c r="A6" s="72" t="str">
        <f>'Pregnant Women Participating'!A6</f>
        <v>Connecticut</v>
      </c>
      <c r="B6" s="73">
        <v>3375</v>
      </c>
      <c r="C6" s="74">
        <v>3242</v>
      </c>
      <c r="D6" s="74">
        <v>3322</v>
      </c>
      <c r="E6" s="74">
        <v>3360</v>
      </c>
      <c r="F6" s="74">
        <v>3192</v>
      </c>
      <c r="G6" s="74">
        <v>3365</v>
      </c>
      <c r="H6" s="74">
        <v>3346</v>
      </c>
      <c r="I6" s="74">
        <v>3588</v>
      </c>
      <c r="J6" s="74">
        <v>3546</v>
      </c>
      <c r="K6" s="74">
        <v>3422</v>
      </c>
      <c r="L6" s="74">
        <v>3439</v>
      </c>
      <c r="M6" s="75">
        <v>3428</v>
      </c>
      <c r="N6" s="73">
        <f aca="true" t="shared" si="0" ref="N6:N104">IF(SUM(B6:M6)&gt;0,AVERAGE(B6:M6),"0")</f>
        <v>3385.4166666666665</v>
      </c>
    </row>
    <row r="7" spans="1:14" s="76" customFormat="1" ht="12" customHeight="1">
      <c r="A7" s="72" t="str">
        <f>'Pregnant Women Participating'!A7</f>
        <v>Maine</v>
      </c>
      <c r="B7" s="73">
        <v>586</v>
      </c>
      <c r="C7" s="74">
        <v>607</v>
      </c>
      <c r="D7" s="74">
        <v>608</v>
      </c>
      <c r="E7" s="74">
        <v>621</v>
      </c>
      <c r="F7" s="74">
        <v>626</v>
      </c>
      <c r="G7" s="74">
        <v>639</v>
      </c>
      <c r="H7" s="74">
        <v>587</v>
      </c>
      <c r="I7" s="74">
        <v>578</v>
      </c>
      <c r="J7" s="74">
        <v>593</v>
      </c>
      <c r="K7" s="74">
        <v>609</v>
      </c>
      <c r="L7" s="74">
        <v>641</v>
      </c>
      <c r="M7" s="75">
        <v>611</v>
      </c>
      <c r="N7" s="73">
        <f t="shared" si="0"/>
        <v>608.8333333333334</v>
      </c>
    </row>
    <row r="8" spans="1:14" s="76" customFormat="1" ht="12" customHeight="1">
      <c r="A8" s="72" t="str">
        <f>'Pregnant Women Participating'!A8</f>
        <v>Massachusetts</v>
      </c>
      <c r="B8" s="73">
        <v>5464</v>
      </c>
      <c r="C8" s="74">
        <v>5452</v>
      </c>
      <c r="D8" s="74">
        <v>5513</v>
      </c>
      <c r="E8" s="74">
        <v>5451</v>
      </c>
      <c r="F8" s="74">
        <v>5407</v>
      </c>
      <c r="G8" s="74">
        <v>5455</v>
      </c>
      <c r="H8" s="74">
        <v>5444</v>
      </c>
      <c r="I8" s="74">
        <v>5391</v>
      </c>
      <c r="J8" s="74">
        <v>5426</v>
      </c>
      <c r="K8" s="74">
        <v>5352</v>
      </c>
      <c r="L8" s="74">
        <v>5422</v>
      </c>
      <c r="M8" s="75">
        <v>5310</v>
      </c>
      <c r="N8" s="73">
        <f t="shared" si="0"/>
        <v>5423.916666666667</v>
      </c>
    </row>
    <row r="9" spans="1:14" s="76" customFormat="1" ht="12" customHeight="1">
      <c r="A9" s="72" t="str">
        <f>'Pregnant Women Participating'!A9</f>
        <v>New Hampshire</v>
      </c>
      <c r="B9" s="73">
        <v>419</v>
      </c>
      <c r="C9" s="74">
        <v>402</v>
      </c>
      <c r="D9" s="74">
        <v>392</v>
      </c>
      <c r="E9" s="74">
        <v>389</v>
      </c>
      <c r="F9" s="74">
        <v>369</v>
      </c>
      <c r="G9" s="74">
        <v>377</v>
      </c>
      <c r="H9" s="74">
        <v>349</v>
      </c>
      <c r="I9" s="74">
        <v>357</v>
      </c>
      <c r="J9" s="74">
        <v>375</v>
      </c>
      <c r="K9" s="74">
        <v>383</v>
      </c>
      <c r="L9" s="74">
        <v>373</v>
      </c>
      <c r="M9" s="75">
        <v>361</v>
      </c>
      <c r="N9" s="73">
        <f t="shared" si="0"/>
        <v>378.8333333333333</v>
      </c>
    </row>
    <row r="10" spans="1:14" s="76" customFormat="1" ht="12" customHeight="1">
      <c r="A10" s="72" t="str">
        <f>'Pregnant Women Participating'!A10</f>
        <v>New York</v>
      </c>
      <c r="B10" s="73">
        <v>36249</v>
      </c>
      <c r="C10" s="74">
        <v>36030</v>
      </c>
      <c r="D10" s="74">
        <v>35675</v>
      </c>
      <c r="E10" s="74">
        <v>35283</v>
      </c>
      <c r="F10" s="74">
        <v>35276</v>
      </c>
      <c r="G10" s="74">
        <v>35363</v>
      </c>
      <c r="H10" s="74">
        <v>35012</v>
      </c>
      <c r="I10" s="74">
        <v>34773</v>
      </c>
      <c r="J10" s="74">
        <v>34727</v>
      </c>
      <c r="K10" s="74">
        <v>34379</v>
      </c>
      <c r="L10" s="74">
        <v>35129</v>
      </c>
      <c r="M10" s="75">
        <v>35083</v>
      </c>
      <c r="N10" s="73">
        <f t="shared" si="0"/>
        <v>35248.25</v>
      </c>
    </row>
    <row r="11" spans="1:14" s="76" customFormat="1" ht="12" customHeight="1">
      <c r="A11" s="72" t="str">
        <f>'Pregnant Women Participating'!A11</f>
        <v>Rhode Island</v>
      </c>
      <c r="B11" s="73">
        <v>685</v>
      </c>
      <c r="C11" s="74">
        <v>659</v>
      </c>
      <c r="D11" s="74">
        <v>690</v>
      </c>
      <c r="E11" s="74">
        <v>660</v>
      </c>
      <c r="F11" s="74">
        <v>655</v>
      </c>
      <c r="G11" s="74">
        <v>712</v>
      </c>
      <c r="H11" s="74">
        <v>689</v>
      </c>
      <c r="I11" s="74">
        <v>667</v>
      </c>
      <c r="J11" s="74">
        <v>665</v>
      </c>
      <c r="K11" s="74">
        <v>662</v>
      </c>
      <c r="L11" s="74">
        <v>697</v>
      </c>
      <c r="M11" s="75">
        <v>712</v>
      </c>
      <c r="N11" s="73">
        <f t="shared" si="0"/>
        <v>679.4166666666666</v>
      </c>
    </row>
    <row r="12" spans="1:14" s="76" customFormat="1" ht="12" customHeight="1">
      <c r="A12" s="72" t="str">
        <f>'Pregnant Women Participating'!A12</f>
        <v>Vermont</v>
      </c>
      <c r="B12" s="73">
        <v>355</v>
      </c>
      <c r="C12" s="74">
        <v>379</v>
      </c>
      <c r="D12" s="74">
        <v>459</v>
      </c>
      <c r="E12" s="74">
        <v>359</v>
      </c>
      <c r="F12" s="74">
        <v>382</v>
      </c>
      <c r="G12" s="74">
        <v>355</v>
      </c>
      <c r="H12" s="74">
        <v>362</v>
      </c>
      <c r="I12" s="74">
        <v>360</v>
      </c>
      <c r="J12" s="74">
        <v>354</v>
      </c>
      <c r="K12" s="74">
        <v>356</v>
      </c>
      <c r="L12" s="74">
        <v>366</v>
      </c>
      <c r="M12" s="75">
        <v>370</v>
      </c>
      <c r="N12" s="73">
        <f t="shared" si="0"/>
        <v>371.4166666666667</v>
      </c>
    </row>
    <row r="13" spans="1:14" s="76" customFormat="1" ht="12" customHeight="1">
      <c r="A13" s="72" t="str">
        <f>'Pregnant Women Participating'!A13</f>
        <v>Indian Township, ME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5">
        <v>0</v>
      </c>
      <c r="N13" s="73" t="str">
        <f t="shared" si="0"/>
        <v>0</v>
      </c>
    </row>
    <row r="14" spans="1:14" s="76" customFormat="1" ht="12" customHeight="1">
      <c r="A14" s="72" t="str">
        <f>'Pregnant Women Participating'!A14</f>
        <v>Pleasant Point, ME</v>
      </c>
      <c r="B14" s="73">
        <v>1</v>
      </c>
      <c r="C14" s="74">
        <v>1</v>
      </c>
      <c r="D14" s="74">
        <v>1</v>
      </c>
      <c r="E14" s="74">
        <v>1</v>
      </c>
      <c r="F14" s="74">
        <v>0</v>
      </c>
      <c r="G14" s="74">
        <v>0</v>
      </c>
      <c r="H14" s="74">
        <v>0</v>
      </c>
      <c r="I14" s="74">
        <v>1</v>
      </c>
      <c r="J14" s="74">
        <v>0</v>
      </c>
      <c r="K14" s="74">
        <v>1</v>
      </c>
      <c r="L14" s="74">
        <v>3</v>
      </c>
      <c r="M14" s="75">
        <v>1</v>
      </c>
      <c r="N14" s="73">
        <f t="shared" si="0"/>
        <v>0.8333333333333334</v>
      </c>
    </row>
    <row r="15" spans="1:14" s="76" customFormat="1" ht="12" customHeight="1">
      <c r="A15" s="72" t="str">
        <f>'Pregnant Women Participating'!A15</f>
        <v>Seneca Nation, NY</v>
      </c>
      <c r="B15" s="73">
        <v>7</v>
      </c>
      <c r="C15" s="74">
        <v>5</v>
      </c>
      <c r="D15" s="74">
        <v>3</v>
      </c>
      <c r="E15" s="74">
        <v>3</v>
      </c>
      <c r="F15" s="74">
        <v>3</v>
      </c>
      <c r="G15" s="74">
        <v>3</v>
      </c>
      <c r="H15" s="74">
        <v>3</v>
      </c>
      <c r="I15" s="74">
        <v>6</v>
      </c>
      <c r="J15" s="74">
        <v>4</v>
      </c>
      <c r="K15" s="74">
        <v>6</v>
      </c>
      <c r="L15" s="74">
        <v>3</v>
      </c>
      <c r="M15" s="75">
        <v>1</v>
      </c>
      <c r="N15" s="73">
        <f t="shared" si="0"/>
        <v>3.9166666666666665</v>
      </c>
    </row>
    <row r="16" spans="1:14" s="81" customFormat="1" ht="24.75" customHeight="1">
      <c r="A16" s="77" t="str">
        <f>'Pregnant Women Participating'!A16</f>
        <v>Northeast Region</v>
      </c>
      <c r="B16" s="78">
        <v>47141</v>
      </c>
      <c r="C16" s="79">
        <v>46777</v>
      </c>
      <c r="D16" s="79">
        <v>46663</v>
      </c>
      <c r="E16" s="79">
        <v>46127</v>
      </c>
      <c r="F16" s="79">
        <v>45910</v>
      </c>
      <c r="G16" s="79">
        <v>46269</v>
      </c>
      <c r="H16" s="79">
        <v>45792</v>
      </c>
      <c r="I16" s="79">
        <v>45721</v>
      </c>
      <c r="J16" s="79">
        <v>45690</v>
      </c>
      <c r="K16" s="79">
        <v>45170</v>
      </c>
      <c r="L16" s="79">
        <v>46073</v>
      </c>
      <c r="M16" s="80">
        <v>45877</v>
      </c>
      <c r="N16" s="78">
        <f t="shared" si="0"/>
        <v>46100.833333333336</v>
      </c>
    </row>
    <row r="17" spans="1:14" ht="12" customHeight="1">
      <c r="A17" s="72" t="str">
        <f>'Pregnant Women Participating'!A17</f>
        <v>Delaware</v>
      </c>
      <c r="B17" s="73">
        <v>1336</v>
      </c>
      <c r="C17" s="74">
        <v>1108</v>
      </c>
      <c r="D17" s="74">
        <v>916</v>
      </c>
      <c r="E17" s="74">
        <v>774</v>
      </c>
      <c r="F17" s="74">
        <v>781</v>
      </c>
      <c r="G17" s="74">
        <v>801</v>
      </c>
      <c r="H17" s="74">
        <v>814</v>
      </c>
      <c r="I17" s="74">
        <v>799</v>
      </c>
      <c r="J17" s="74">
        <v>803</v>
      </c>
      <c r="K17" s="74">
        <v>835</v>
      </c>
      <c r="L17" s="74">
        <v>851</v>
      </c>
      <c r="M17" s="75">
        <v>872</v>
      </c>
      <c r="N17" s="73">
        <f t="shared" si="0"/>
        <v>890.8333333333334</v>
      </c>
    </row>
    <row r="18" spans="1:14" ht="12" customHeight="1">
      <c r="A18" s="72" t="str">
        <f>'Pregnant Women Participating'!A18</f>
        <v>District of Columbia</v>
      </c>
      <c r="B18" s="73">
        <v>1259</v>
      </c>
      <c r="C18" s="74">
        <v>1300</v>
      </c>
      <c r="D18" s="74">
        <v>1334</v>
      </c>
      <c r="E18" s="74">
        <v>1296</v>
      </c>
      <c r="F18" s="74">
        <v>1299</v>
      </c>
      <c r="G18" s="74">
        <v>1313</v>
      </c>
      <c r="H18" s="74">
        <v>1330</v>
      </c>
      <c r="I18" s="74">
        <v>1297</v>
      </c>
      <c r="J18" s="74">
        <v>1345</v>
      </c>
      <c r="K18" s="74">
        <v>1335</v>
      </c>
      <c r="L18" s="74">
        <v>1390</v>
      </c>
      <c r="M18" s="75">
        <v>1425</v>
      </c>
      <c r="N18" s="73">
        <f t="shared" si="0"/>
        <v>1326.9166666666667</v>
      </c>
    </row>
    <row r="19" spans="1:14" ht="12" customHeight="1">
      <c r="A19" s="72" t="str">
        <f>'Pregnant Women Participating'!A19</f>
        <v>Maryland</v>
      </c>
      <c r="B19" s="73">
        <v>8710</v>
      </c>
      <c r="C19" s="74">
        <v>8588</v>
      </c>
      <c r="D19" s="74">
        <v>8678</v>
      </c>
      <c r="E19" s="74">
        <v>8571</v>
      </c>
      <c r="F19" s="74">
        <v>8683</v>
      </c>
      <c r="G19" s="74">
        <v>8773</v>
      </c>
      <c r="H19" s="74">
        <v>8762</v>
      </c>
      <c r="I19" s="74">
        <v>8735</v>
      </c>
      <c r="J19" s="74">
        <v>8703</v>
      </c>
      <c r="K19" s="74">
        <v>8731</v>
      </c>
      <c r="L19" s="74">
        <v>8871</v>
      </c>
      <c r="M19" s="75">
        <v>8817</v>
      </c>
      <c r="N19" s="73">
        <f t="shared" si="0"/>
        <v>8718.5</v>
      </c>
    </row>
    <row r="20" spans="1:14" ht="12" customHeight="1">
      <c r="A20" s="72" t="str">
        <f>'Pregnant Women Participating'!A20</f>
        <v>New Jersey</v>
      </c>
      <c r="B20" s="73">
        <v>11050</v>
      </c>
      <c r="C20" s="74">
        <v>10869</v>
      </c>
      <c r="D20" s="74">
        <v>11003</v>
      </c>
      <c r="E20" s="74">
        <v>10856</v>
      </c>
      <c r="F20" s="74">
        <v>10925</v>
      </c>
      <c r="G20" s="74">
        <v>10989</v>
      </c>
      <c r="H20" s="74">
        <v>10949</v>
      </c>
      <c r="I20" s="74">
        <v>11075</v>
      </c>
      <c r="J20" s="74">
        <v>11033</v>
      </c>
      <c r="K20" s="74">
        <v>11104</v>
      </c>
      <c r="L20" s="74">
        <v>11157</v>
      </c>
      <c r="M20" s="75">
        <v>11386</v>
      </c>
      <c r="N20" s="73">
        <f t="shared" si="0"/>
        <v>11033</v>
      </c>
    </row>
    <row r="21" spans="1:14" ht="12" customHeight="1">
      <c r="A21" s="72" t="str">
        <f>'Pregnant Women Participating'!A21</f>
        <v>Pennsylvania</v>
      </c>
      <c r="B21" s="73">
        <v>3642</v>
      </c>
      <c r="C21" s="74">
        <v>3604</v>
      </c>
      <c r="D21" s="74">
        <v>3531</v>
      </c>
      <c r="E21" s="74">
        <v>3517</v>
      </c>
      <c r="F21" s="74">
        <v>3523</v>
      </c>
      <c r="G21" s="74">
        <v>3570</v>
      </c>
      <c r="H21" s="74">
        <v>3540</v>
      </c>
      <c r="I21" s="74">
        <v>3546</v>
      </c>
      <c r="J21" s="74">
        <v>3537</v>
      </c>
      <c r="K21" s="74">
        <v>3490</v>
      </c>
      <c r="L21" s="74">
        <v>3628</v>
      </c>
      <c r="M21" s="75">
        <v>3587</v>
      </c>
      <c r="N21" s="73">
        <f t="shared" si="0"/>
        <v>3559.5833333333335</v>
      </c>
    </row>
    <row r="22" spans="1:14" ht="12" customHeight="1">
      <c r="A22" s="72" t="str">
        <f>'Pregnant Women Participating'!A22</f>
        <v>Puerto Rico</v>
      </c>
      <c r="B22" s="73">
        <v>3492</v>
      </c>
      <c r="C22" s="74">
        <v>3357</v>
      </c>
      <c r="D22" s="74">
        <v>3329</v>
      </c>
      <c r="E22" s="74">
        <v>3465</v>
      </c>
      <c r="F22" s="74">
        <v>3339</v>
      </c>
      <c r="G22" s="74">
        <v>3347</v>
      </c>
      <c r="H22" s="74">
        <v>3303</v>
      </c>
      <c r="I22" s="74">
        <v>3104</v>
      </c>
      <c r="J22" s="74">
        <v>3191</v>
      </c>
      <c r="K22" s="74">
        <v>3043</v>
      </c>
      <c r="L22" s="74">
        <v>3282</v>
      </c>
      <c r="M22" s="75">
        <v>3096</v>
      </c>
      <c r="N22" s="73">
        <f t="shared" si="0"/>
        <v>3279</v>
      </c>
    </row>
    <row r="23" spans="1:14" ht="12" customHeight="1">
      <c r="A23" s="72" t="str">
        <f>'Pregnant Women Participating'!A23</f>
        <v>Virginia</v>
      </c>
      <c r="B23" s="73">
        <v>3983</v>
      </c>
      <c r="C23" s="74">
        <v>3865</v>
      </c>
      <c r="D23" s="74">
        <v>3897</v>
      </c>
      <c r="E23" s="74">
        <v>3728</v>
      </c>
      <c r="F23" s="74">
        <v>3768</v>
      </c>
      <c r="G23" s="74">
        <v>3863</v>
      </c>
      <c r="H23" s="74">
        <v>3884</v>
      </c>
      <c r="I23" s="74">
        <v>3875</v>
      </c>
      <c r="J23" s="74">
        <v>3930</v>
      </c>
      <c r="K23" s="74">
        <v>3827</v>
      </c>
      <c r="L23" s="74">
        <v>3833</v>
      </c>
      <c r="M23" s="75">
        <v>3792</v>
      </c>
      <c r="N23" s="73">
        <f t="shared" si="0"/>
        <v>3853.75</v>
      </c>
    </row>
    <row r="24" spans="1:14" ht="12" customHeight="1">
      <c r="A24" s="72" t="str">
        <f>'Pregnant Women Participating'!A24</f>
        <v>Virgin Islands</v>
      </c>
      <c r="B24" s="73">
        <v>506</v>
      </c>
      <c r="C24" s="74">
        <v>498</v>
      </c>
      <c r="D24" s="74">
        <v>484</v>
      </c>
      <c r="E24" s="74">
        <v>503</v>
      </c>
      <c r="F24" s="74">
        <v>502</v>
      </c>
      <c r="G24" s="74">
        <v>504</v>
      </c>
      <c r="H24" s="74">
        <v>502</v>
      </c>
      <c r="I24" s="74">
        <v>500</v>
      </c>
      <c r="J24" s="74">
        <v>487</v>
      </c>
      <c r="K24" s="74">
        <v>494</v>
      </c>
      <c r="L24" s="74">
        <v>476</v>
      </c>
      <c r="M24" s="75">
        <v>460</v>
      </c>
      <c r="N24" s="73">
        <f t="shared" si="0"/>
        <v>493</v>
      </c>
    </row>
    <row r="25" spans="1:14" ht="12" customHeight="1">
      <c r="A25" s="72" t="str">
        <f>'Pregnant Women Participating'!A25</f>
        <v>West Virginia</v>
      </c>
      <c r="B25" s="73">
        <v>765</v>
      </c>
      <c r="C25" s="74">
        <v>762</v>
      </c>
      <c r="D25" s="74">
        <v>724</v>
      </c>
      <c r="E25" s="74">
        <v>643</v>
      </c>
      <c r="F25" s="74">
        <v>564</v>
      </c>
      <c r="G25" s="74">
        <v>544</v>
      </c>
      <c r="H25" s="74">
        <v>533</v>
      </c>
      <c r="I25" s="74">
        <v>551</v>
      </c>
      <c r="J25" s="74">
        <v>570</v>
      </c>
      <c r="K25" s="74">
        <v>595</v>
      </c>
      <c r="L25" s="74">
        <v>598</v>
      </c>
      <c r="M25" s="75">
        <v>606</v>
      </c>
      <c r="N25" s="73">
        <f t="shared" si="0"/>
        <v>621.25</v>
      </c>
    </row>
    <row r="26" spans="1:14" s="82" customFormat="1" ht="24.75" customHeight="1">
      <c r="A26" s="77" t="str">
        <f>'Pregnant Women Participating'!A26</f>
        <v>Mid-Atlantic Region</v>
      </c>
      <c r="B26" s="78">
        <v>34743</v>
      </c>
      <c r="C26" s="79">
        <v>33951</v>
      </c>
      <c r="D26" s="79">
        <v>33896</v>
      </c>
      <c r="E26" s="79">
        <v>33353</v>
      </c>
      <c r="F26" s="79">
        <v>33384</v>
      </c>
      <c r="G26" s="79">
        <v>33704</v>
      </c>
      <c r="H26" s="79">
        <v>33617</v>
      </c>
      <c r="I26" s="79">
        <v>33482</v>
      </c>
      <c r="J26" s="79">
        <v>33599</v>
      </c>
      <c r="K26" s="79">
        <v>33454</v>
      </c>
      <c r="L26" s="79">
        <v>34086</v>
      </c>
      <c r="M26" s="80">
        <v>34041</v>
      </c>
      <c r="N26" s="78">
        <f t="shared" si="0"/>
        <v>33775.833333333336</v>
      </c>
    </row>
    <row r="27" spans="1:14" ht="12" customHeight="1">
      <c r="A27" s="72" t="str">
        <f>'Pregnant Women Participating'!A27</f>
        <v>Alabama</v>
      </c>
      <c r="B27" s="73">
        <v>2378</v>
      </c>
      <c r="C27" s="74">
        <v>2319</v>
      </c>
      <c r="D27" s="74">
        <v>2306</v>
      </c>
      <c r="E27" s="74">
        <v>2316</v>
      </c>
      <c r="F27" s="74">
        <v>2260</v>
      </c>
      <c r="G27" s="74">
        <v>2301</v>
      </c>
      <c r="H27" s="74">
        <v>2225</v>
      </c>
      <c r="I27" s="74">
        <v>2185</v>
      </c>
      <c r="J27" s="74">
        <v>2278</v>
      </c>
      <c r="K27" s="74">
        <v>2261</v>
      </c>
      <c r="L27" s="74">
        <v>2401</v>
      </c>
      <c r="M27" s="75">
        <v>2336</v>
      </c>
      <c r="N27" s="73">
        <f t="shared" si="0"/>
        <v>2297.1666666666665</v>
      </c>
    </row>
    <row r="28" spans="1:14" ht="12" customHeight="1">
      <c r="A28" s="72" t="str">
        <f>'Pregnant Women Participating'!A28</f>
        <v>Florida</v>
      </c>
      <c r="B28" s="73">
        <v>24660</v>
      </c>
      <c r="C28" s="74">
        <v>24652</v>
      </c>
      <c r="D28" s="74">
        <v>25114</v>
      </c>
      <c r="E28" s="74">
        <v>25095</v>
      </c>
      <c r="F28" s="74">
        <v>25079</v>
      </c>
      <c r="G28" s="74">
        <v>25439</v>
      </c>
      <c r="H28" s="74">
        <v>24965</v>
      </c>
      <c r="I28" s="74">
        <v>24831</v>
      </c>
      <c r="J28" s="74">
        <v>24761</v>
      </c>
      <c r="K28" s="74">
        <v>24705</v>
      </c>
      <c r="L28" s="74">
        <v>25182</v>
      </c>
      <c r="M28" s="75">
        <v>25248</v>
      </c>
      <c r="N28" s="73">
        <f t="shared" si="0"/>
        <v>24977.583333333332</v>
      </c>
    </row>
    <row r="29" spans="1:14" ht="12" customHeight="1">
      <c r="A29" s="72" t="str">
        <f>'Pregnant Women Participating'!A29</f>
        <v>Georgia</v>
      </c>
      <c r="B29" s="73">
        <v>13455</v>
      </c>
      <c r="C29" s="74">
        <v>13225</v>
      </c>
      <c r="D29" s="74">
        <v>13249</v>
      </c>
      <c r="E29" s="74">
        <v>12277</v>
      </c>
      <c r="F29" s="74">
        <v>12437</v>
      </c>
      <c r="G29" s="74">
        <v>12371</v>
      </c>
      <c r="H29" s="74">
        <v>11930</v>
      </c>
      <c r="I29" s="74">
        <v>11934</v>
      </c>
      <c r="J29" s="74">
        <v>8731</v>
      </c>
      <c r="K29" s="74">
        <v>8889</v>
      </c>
      <c r="L29" s="74">
        <v>8883</v>
      </c>
      <c r="M29" s="75">
        <v>10185</v>
      </c>
      <c r="N29" s="73">
        <f t="shared" si="0"/>
        <v>11463.833333333334</v>
      </c>
    </row>
    <row r="30" spans="1:14" ht="12" customHeight="1">
      <c r="A30" s="72" t="str">
        <f>'Pregnant Women Participating'!A30</f>
        <v>Kentucky</v>
      </c>
      <c r="B30" s="73">
        <v>3374</v>
      </c>
      <c r="C30" s="74">
        <v>3305</v>
      </c>
      <c r="D30" s="74">
        <v>3228</v>
      </c>
      <c r="E30" s="74">
        <v>3219</v>
      </c>
      <c r="F30" s="74">
        <v>3241</v>
      </c>
      <c r="G30" s="74">
        <v>3345</v>
      </c>
      <c r="H30" s="74">
        <v>3320</v>
      </c>
      <c r="I30" s="74">
        <v>3353</v>
      </c>
      <c r="J30" s="74">
        <v>3342</v>
      </c>
      <c r="K30" s="74">
        <v>3317</v>
      </c>
      <c r="L30" s="74">
        <v>3499</v>
      </c>
      <c r="M30" s="75">
        <v>3486</v>
      </c>
      <c r="N30" s="73">
        <f t="shared" si="0"/>
        <v>3335.75</v>
      </c>
    </row>
    <row r="31" spans="1:14" ht="12" customHeight="1">
      <c r="A31" s="72" t="str">
        <f>'Pregnant Women Participating'!A31</f>
        <v>Mississippi</v>
      </c>
      <c r="B31" s="73">
        <v>1964</v>
      </c>
      <c r="C31" s="74">
        <v>1941</v>
      </c>
      <c r="D31" s="74">
        <v>1902</v>
      </c>
      <c r="E31" s="74">
        <v>1930</v>
      </c>
      <c r="F31" s="74">
        <v>1940</v>
      </c>
      <c r="G31" s="74">
        <v>1992</v>
      </c>
      <c r="H31" s="74">
        <v>1930</v>
      </c>
      <c r="I31" s="74">
        <v>1915</v>
      </c>
      <c r="J31" s="74">
        <v>1959</v>
      </c>
      <c r="K31" s="74">
        <v>1999</v>
      </c>
      <c r="L31" s="74">
        <v>2097</v>
      </c>
      <c r="M31" s="75">
        <v>2155</v>
      </c>
      <c r="N31" s="73">
        <f t="shared" si="0"/>
        <v>1977</v>
      </c>
    </row>
    <row r="32" spans="1:14" ht="12" customHeight="1">
      <c r="A32" s="72" t="str">
        <f>'Pregnant Women Participating'!A32</f>
        <v>North Carolina</v>
      </c>
      <c r="B32" s="73">
        <v>9990</v>
      </c>
      <c r="C32" s="74">
        <v>9907</v>
      </c>
      <c r="D32" s="74">
        <v>10061</v>
      </c>
      <c r="E32" s="74">
        <v>9961</v>
      </c>
      <c r="F32" s="74">
        <v>9963</v>
      </c>
      <c r="G32" s="74">
        <v>9965</v>
      </c>
      <c r="H32" s="74">
        <v>9875</v>
      </c>
      <c r="I32" s="74">
        <v>10072</v>
      </c>
      <c r="J32" s="74">
        <v>10217</v>
      </c>
      <c r="K32" s="74">
        <v>10301</v>
      </c>
      <c r="L32" s="74">
        <v>10685</v>
      </c>
      <c r="M32" s="75">
        <v>10738</v>
      </c>
      <c r="N32" s="73">
        <f t="shared" si="0"/>
        <v>10144.583333333334</v>
      </c>
    </row>
    <row r="33" spans="1:14" ht="12" customHeight="1">
      <c r="A33" s="72" t="str">
        <f>'Pregnant Women Participating'!A33</f>
        <v>South Carolina</v>
      </c>
      <c r="B33" s="73">
        <v>4387</v>
      </c>
      <c r="C33" s="74">
        <v>4336</v>
      </c>
      <c r="D33" s="74">
        <v>4248</v>
      </c>
      <c r="E33" s="74">
        <v>4256</v>
      </c>
      <c r="F33" s="74">
        <v>4148</v>
      </c>
      <c r="G33" s="74">
        <v>4164</v>
      </c>
      <c r="H33" s="74">
        <v>4094</v>
      </c>
      <c r="I33" s="74">
        <v>4046</v>
      </c>
      <c r="J33" s="74">
        <v>4045</v>
      </c>
      <c r="K33" s="74">
        <v>4047</v>
      </c>
      <c r="L33" s="74">
        <v>4148</v>
      </c>
      <c r="M33" s="75">
        <v>4076</v>
      </c>
      <c r="N33" s="73">
        <f t="shared" si="0"/>
        <v>4166.25</v>
      </c>
    </row>
    <row r="34" spans="1:14" ht="12" customHeight="1">
      <c r="A34" s="72" t="str">
        <f>'Pregnant Women Participating'!A34</f>
        <v>Tennessee</v>
      </c>
      <c r="B34" s="73">
        <v>4818</v>
      </c>
      <c r="C34" s="74">
        <v>4767</v>
      </c>
      <c r="D34" s="74">
        <v>4751</v>
      </c>
      <c r="E34" s="74">
        <v>4682</v>
      </c>
      <c r="F34" s="74">
        <v>4666</v>
      </c>
      <c r="G34" s="74">
        <v>4702</v>
      </c>
      <c r="H34" s="74">
        <v>4617</v>
      </c>
      <c r="I34" s="74">
        <v>4615</v>
      </c>
      <c r="J34" s="74">
        <v>4761</v>
      </c>
      <c r="K34" s="74">
        <v>4792</v>
      </c>
      <c r="L34" s="74">
        <v>4992</v>
      </c>
      <c r="M34" s="75">
        <v>4953</v>
      </c>
      <c r="N34" s="73">
        <f t="shared" si="0"/>
        <v>4759.666666666667</v>
      </c>
    </row>
    <row r="35" spans="1:14" ht="12" customHeight="1">
      <c r="A35" s="72" t="str">
        <f>'Pregnant Women Participating'!A35</f>
        <v>Choctaw Indians, MS</v>
      </c>
      <c r="B35" s="73">
        <v>19</v>
      </c>
      <c r="C35" s="74">
        <v>23</v>
      </c>
      <c r="D35" s="74">
        <v>21</v>
      </c>
      <c r="E35" s="74">
        <v>15</v>
      </c>
      <c r="F35" s="74">
        <v>13</v>
      </c>
      <c r="G35" s="74">
        <v>15</v>
      </c>
      <c r="H35" s="74">
        <v>14</v>
      </c>
      <c r="I35" s="74">
        <v>14</v>
      </c>
      <c r="J35" s="74">
        <v>21</v>
      </c>
      <c r="K35" s="74">
        <v>21</v>
      </c>
      <c r="L35" s="74">
        <v>22</v>
      </c>
      <c r="M35" s="75">
        <v>21</v>
      </c>
      <c r="N35" s="73">
        <f t="shared" si="0"/>
        <v>18.25</v>
      </c>
    </row>
    <row r="36" spans="1:14" ht="12" customHeight="1">
      <c r="A36" s="72" t="str">
        <f>'Pregnant Women Participating'!A36</f>
        <v>Eastern Cherokee, NC</v>
      </c>
      <c r="B36" s="73">
        <v>10</v>
      </c>
      <c r="C36" s="74">
        <v>8</v>
      </c>
      <c r="D36" s="74">
        <v>4</v>
      </c>
      <c r="E36" s="74">
        <v>7</v>
      </c>
      <c r="F36" s="74">
        <v>3</v>
      </c>
      <c r="G36" s="74">
        <v>4</v>
      </c>
      <c r="H36" s="74">
        <v>4</v>
      </c>
      <c r="I36" s="74">
        <v>6</v>
      </c>
      <c r="J36" s="74">
        <v>7</v>
      </c>
      <c r="K36" s="74">
        <v>7</v>
      </c>
      <c r="L36" s="74">
        <v>9</v>
      </c>
      <c r="M36" s="75">
        <v>7</v>
      </c>
      <c r="N36" s="73">
        <f t="shared" si="0"/>
        <v>6.333333333333333</v>
      </c>
    </row>
    <row r="37" spans="1:14" s="82" customFormat="1" ht="24.75" customHeight="1">
      <c r="A37" s="77" t="str">
        <f>'Pregnant Women Participating'!A37</f>
        <v>Southeast Region</v>
      </c>
      <c r="B37" s="78">
        <v>65055</v>
      </c>
      <c r="C37" s="79">
        <v>64483</v>
      </c>
      <c r="D37" s="79">
        <v>64884</v>
      </c>
      <c r="E37" s="79">
        <v>63758</v>
      </c>
      <c r="F37" s="79">
        <v>63750</v>
      </c>
      <c r="G37" s="79">
        <v>64298</v>
      </c>
      <c r="H37" s="79">
        <v>62974</v>
      </c>
      <c r="I37" s="79">
        <v>62971</v>
      </c>
      <c r="J37" s="79">
        <v>60122</v>
      </c>
      <c r="K37" s="79">
        <v>60339</v>
      </c>
      <c r="L37" s="79">
        <v>61918</v>
      </c>
      <c r="M37" s="80">
        <v>63205</v>
      </c>
      <c r="N37" s="78">
        <f t="shared" si="0"/>
        <v>63146.416666666664</v>
      </c>
    </row>
    <row r="38" spans="1:14" ht="12" customHeight="1">
      <c r="A38" s="72" t="str">
        <f>'Pregnant Women Participating'!A38</f>
        <v>Illinois</v>
      </c>
      <c r="B38" s="73">
        <v>11038</v>
      </c>
      <c r="C38" s="74">
        <v>10964</v>
      </c>
      <c r="D38" s="74">
        <v>10997</v>
      </c>
      <c r="E38" s="74">
        <v>11011</v>
      </c>
      <c r="F38" s="74">
        <v>11004</v>
      </c>
      <c r="G38" s="74">
        <v>11109</v>
      </c>
      <c r="H38" s="74">
        <v>11110</v>
      </c>
      <c r="I38" s="74">
        <v>11220</v>
      </c>
      <c r="J38" s="74">
        <v>11151</v>
      </c>
      <c r="K38" s="74">
        <v>11108</v>
      </c>
      <c r="L38" s="74">
        <v>11404</v>
      </c>
      <c r="M38" s="75">
        <v>11612</v>
      </c>
      <c r="N38" s="73">
        <f t="shared" si="0"/>
        <v>11144</v>
      </c>
    </row>
    <row r="39" spans="1:14" ht="12" customHeight="1">
      <c r="A39" s="72" t="str">
        <f>'Pregnant Women Participating'!A39</f>
        <v>Indiana</v>
      </c>
      <c r="B39" s="73">
        <v>3935</v>
      </c>
      <c r="C39" s="74">
        <v>3828</v>
      </c>
      <c r="D39" s="74">
        <v>3887</v>
      </c>
      <c r="E39" s="74">
        <v>3968</v>
      </c>
      <c r="F39" s="74">
        <v>3914</v>
      </c>
      <c r="G39" s="74">
        <v>3959</v>
      </c>
      <c r="H39" s="74">
        <v>3836</v>
      </c>
      <c r="I39" s="74">
        <v>3848</v>
      </c>
      <c r="J39" s="74">
        <v>3943</v>
      </c>
      <c r="K39" s="74">
        <v>3898</v>
      </c>
      <c r="L39" s="74">
        <v>4116</v>
      </c>
      <c r="M39" s="75">
        <v>4390</v>
      </c>
      <c r="N39" s="73">
        <f t="shared" si="0"/>
        <v>3960.1666666666665</v>
      </c>
    </row>
    <row r="40" spans="1:14" ht="12" customHeight="1">
      <c r="A40" s="72" t="str">
        <f>'Pregnant Women Participating'!A40</f>
        <v>Michigan</v>
      </c>
      <c r="B40" s="73">
        <v>5278</v>
      </c>
      <c r="C40" s="74">
        <v>5335</v>
      </c>
      <c r="D40" s="74">
        <v>5197</v>
      </c>
      <c r="E40" s="74">
        <v>5305</v>
      </c>
      <c r="F40" s="74">
        <v>5175</v>
      </c>
      <c r="G40" s="74">
        <v>5240</v>
      </c>
      <c r="H40" s="74">
        <v>5090</v>
      </c>
      <c r="I40" s="74">
        <v>5093</v>
      </c>
      <c r="J40" s="74">
        <v>5037</v>
      </c>
      <c r="K40" s="74">
        <v>5090</v>
      </c>
      <c r="L40" s="74">
        <v>5209</v>
      </c>
      <c r="M40" s="75">
        <v>5192</v>
      </c>
      <c r="N40" s="73">
        <f t="shared" si="0"/>
        <v>5186.75</v>
      </c>
    </row>
    <row r="41" spans="1:14" ht="12" customHeight="1">
      <c r="A41" s="72" t="str">
        <f>'Pregnant Women Participating'!A41</f>
        <v>Minnesota</v>
      </c>
      <c r="B41" s="73">
        <v>5840</v>
      </c>
      <c r="C41" s="74">
        <v>5747</v>
      </c>
      <c r="D41" s="74">
        <v>5794</v>
      </c>
      <c r="E41" s="74">
        <v>5676</v>
      </c>
      <c r="F41" s="74">
        <v>5701</v>
      </c>
      <c r="G41" s="74">
        <v>5725</v>
      </c>
      <c r="H41" s="74">
        <v>5707</v>
      </c>
      <c r="I41" s="74">
        <v>5738</v>
      </c>
      <c r="J41" s="74">
        <v>5824</v>
      </c>
      <c r="K41" s="74">
        <v>5758</v>
      </c>
      <c r="L41" s="74">
        <v>5870</v>
      </c>
      <c r="M41" s="75">
        <v>5917</v>
      </c>
      <c r="N41" s="73">
        <f t="shared" si="0"/>
        <v>5774.75</v>
      </c>
    </row>
    <row r="42" spans="1:14" ht="12" customHeight="1">
      <c r="A42" s="72" t="str">
        <f>'Pregnant Women Participating'!A42</f>
        <v>Ohio</v>
      </c>
      <c r="B42" s="73">
        <v>2386</v>
      </c>
      <c r="C42" s="74">
        <v>2177</v>
      </c>
      <c r="D42" s="74">
        <v>2910</v>
      </c>
      <c r="E42" s="74">
        <v>2785</v>
      </c>
      <c r="F42" s="74">
        <v>2751</v>
      </c>
      <c r="G42" s="74">
        <v>2840</v>
      </c>
      <c r="H42" s="74">
        <v>2824</v>
      </c>
      <c r="I42" s="74">
        <v>2825</v>
      </c>
      <c r="J42" s="74">
        <v>2884</v>
      </c>
      <c r="K42" s="74">
        <v>2935</v>
      </c>
      <c r="L42" s="74">
        <v>3029</v>
      </c>
      <c r="M42" s="75">
        <v>3069</v>
      </c>
      <c r="N42" s="73">
        <f t="shared" si="0"/>
        <v>2784.5833333333335</v>
      </c>
    </row>
    <row r="43" spans="1:14" ht="12" customHeight="1">
      <c r="A43" s="72" t="str">
        <f>'Pregnant Women Participating'!A43</f>
        <v>Wisconsin</v>
      </c>
      <c r="B43" s="73">
        <v>2329</v>
      </c>
      <c r="C43" s="74">
        <v>2267</v>
      </c>
      <c r="D43" s="74">
        <v>2219</v>
      </c>
      <c r="E43" s="74">
        <v>2229</v>
      </c>
      <c r="F43" s="74">
        <v>2181</v>
      </c>
      <c r="G43" s="74">
        <v>2219</v>
      </c>
      <c r="H43" s="74">
        <v>2177</v>
      </c>
      <c r="I43" s="74">
        <v>2172</v>
      </c>
      <c r="J43" s="74">
        <v>2164</v>
      </c>
      <c r="K43" s="74">
        <v>2113</v>
      </c>
      <c r="L43" s="74">
        <v>2217</v>
      </c>
      <c r="M43" s="75">
        <v>2230</v>
      </c>
      <c r="N43" s="73">
        <f t="shared" si="0"/>
        <v>2209.75</v>
      </c>
    </row>
    <row r="44" spans="1:14" s="82" customFormat="1" ht="24.75" customHeight="1">
      <c r="A44" s="77" t="str">
        <f>'Pregnant Women Participating'!A44</f>
        <v>Midwest Region</v>
      </c>
      <c r="B44" s="78">
        <v>30806</v>
      </c>
      <c r="C44" s="79">
        <v>30318</v>
      </c>
      <c r="D44" s="79">
        <v>31004</v>
      </c>
      <c r="E44" s="79">
        <v>30974</v>
      </c>
      <c r="F44" s="79">
        <v>30726</v>
      </c>
      <c r="G44" s="79">
        <v>31092</v>
      </c>
      <c r="H44" s="79">
        <v>30744</v>
      </c>
      <c r="I44" s="79">
        <v>30896</v>
      </c>
      <c r="J44" s="79">
        <v>31003</v>
      </c>
      <c r="K44" s="79">
        <v>30902</v>
      </c>
      <c r="L44" s="79">
        <v>31845</v>
      </c>
      <c r="M44" s="80">
        <v>32410</v>
      </c>
      <c r="N44" s="78">
        <f t="shared" si="0"/>
        <v>31060</v>
      </c>
    </row>
    <row r="45" spans="1:14" ht="12" customHeight="1">
      <c r="A45" s="72" t="str">
        <f>'Pregnant Women Participating'!A45</f>
        <v>Arkansas</v>
      </c>
      <c r="B45" s="73">
        <v>1086</v>
      </c>
      <c r="C45" s="74">
        <v>1101</v>
      </c>
      <c r="D45" s="74">
        <v>1153</v>
      </c>
      <c r="E45" s="74">
        <v>1121</v>
      </c>
      <c r="F45" s="74">
        <v>1129</v>
      </c>
      <c r="G45" s="74">
        <v>1155</v>
      </c>
      <c r="H45" s="74">
        <v>1137</v>
      </c>
      <c r="I45" s="74">
        <v>1113</v>
      </c>
      <c r="J45" s="74">
        <v>1113</v>
      </c>
      <c r="K45" s="74">
        <v>1079</v>
      </c>
      <c r="L45" s="74">
        <v>1148</v>
      </c>
      <c r="M45" s="75">
        <v>1125</v>
      </c>
      <c r="N45" s="73">
        <f t="shared" si="0"/>
        <v>1121.6666666666667</v>
      </c>
    </row>
    <row r="46" spans="1:14" ht="12" customHeight="1">
      <c r="A46" s="72" t="str">
        <f>'Pregnant Women Participating'!A46</f>
        <v>Louisiana</v>
      </c>
      <c r="B46" s="73">
        <v>2648</v>
      </c>
      <c r="C46" s="74">
        <v>2646</v>
      </c>
      <c r="D46" s="74">
        <v>2627</v>
      </c>
      <c r="E46" s="74">
        <v>2523</v>
      </c>
      <c r="F46" s="74">
        <v>2593</v>
      </c>
      <c r="G46" s="74">
        <v>2548</v>
      </c>
      <c r="H46" s="74">
        <v>2510</v>
      </c>
      <c r="I46" s="74">
        <v>2494</v>
      </c>
      <c r="J46" s="74">
        <v>2519</v>
      </c>
      <c r="K46" s="74">
        <v>2487</v>
      </c>
      <c r="L46" s="74">
        <v>2617</v>
      </c>
      <c r="M46" s="75">
        <v>2619</v>
      </c>
      <c r="N46" s="73">
        <f t="shared" si="0"/>
        <v>2569.25</v>
      </c>
    </row>
    <row r="47" spans="1:14" ht="12" customHeight="1">
      <c r="A47" s="72" t="str">
        <f>'Pregnant Women Participating'!A47</f>
        <v>New Mexico</v>
      </c>
      <c r="B47" s="73">
        <v>1022</v>
      </c>
      <c r="C47" s="74">
        <v>1061</v>
      </c>
      <c r="D47" s="74">
        <v>1061</v>
      </c>
      <c r="E47" s="74">
        <v>1097</v>
      </c>
      <c r="F47" s="74">
        <v>1073</v>
      </c>
      <c r="G47" s="74">
        <v>1085</v>
      </c>
      <c r="H47" s="74">
        <v>1078</v>
      </c>
      <c r="I47" s="74">
        <v>1085</v>
      </c>
      <c r="J47" s="74">
        <v>1129</v>
      </c>
      <c r="K47" s="74">
        <v>1090</v>
      </c>
      <c r="L47" s="74">
        <v>1146</v>
      </c>
      <c r="M47" s="75">
        <v>1166</v>
      </c>
      <c r="N47" s="73">
        <f t="shared" si="0"/>
        <v>1091.0833333333333</v>
      </c>
    </row>
    <row r="48" spans="1:14" ht="12" customHeight="1">
      <c r="A48" s="72" t="str">
        <f>'Pregnant Women Participating'!A48</f>
        <v>Oklahoma</v>
      </c>
      <c r="B48" s="73">
        <v>1008</v>
      </c>
      <c r="C48" s="74">
        <v>997</v>
      </c>
      <c r="D48" s="74">
        <v>978</v>
      </c>
      <c r="E48" s="74">
        <v>972</v>
      </c>
      <c r="F48" s="74">
        <v>1016</v>
      </c>
      <c r="G48" s="74">
        <v>1035</v>
      </c>
      <c r="H48" s="74">
        <v>1007</v>
      </c>
      <c r="I48" s="74">
        <v>1004</v>
      </c>
      <c r="J48" s="74">
        <v>1012</v>
      </c>
      <c r="K48" s="74">
        <v>985</v>
      </c>
      <c r="L48" s="74">
        <v>924</v>
      </c>
      <c r="M48" s="75">
        <v>998</v>
      </c>
      <c r="N48" s="73">
        <f t="shared" si="0"/>
        <v>994.6666666666666</v>
      </c>
    </row>
    <row r="49" spans="1:14" ht="12" customHeight="1">
      <c r="A49" s="72" t="str">
        <f>'Pregnant Women Participating'!A49</f>
        <v>Texas</v>
      </c>
      <c r="B49" s="73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5"/>
      <c r="N49" s="73" t="str">
        <f t="shared" si="0"/>
        <v>0</v>
      </c>
    </row>
    <row r="50" spans="1:14" ht="12" customHeight="1">
      <c r="A50" s="72" t="str">
        <f>'Pregnant Women Participating'!A50</f>
        <v>Texas</v>
      </c>
      <c r="B50" s="73">
        <v>83394</v>
      </c>
      <c r="C50" s="74">
        <v>84012</v>
      </c>
      <c r="D50" s="74">
        <v>84067</v>
      </c>
      <c r="E50" s="74">
        <v>83584</v>
      </c>
      <c r="F50" s="74">
        <v>84102</v>
      </c>
      <c r="G50" s="74">
        <v>84766</v>
      </c>
      <c r="H50" s="74">
        <v>84264</v>
      </c>
      <c r="I50" s="74">
        <v>84292</v>
      </c>
      <c r="J50" s="74">
        <v>83992</v>
      </c>
      <c r="K50" s="74">
        <v>83405</v>
      </c>
      <c r="L50" s="74">
        <v>82876</v>
      </c>
      <c r="M50" s="75">
        <v>82527</v>
      </c>
      <c r="N50" s="73">
        <f t="shared" si="0"/>
        <v>83773.41666666667</v>
      </c>
    </row>
    <row r="51" spans="1:14" ht="12" customHeight="1">
      <c r="A51" s="72" t="str">
        <f>'Pregnant Women Participating'!A51</f>
        <v>Acoma, Canoncito &amp; Laguna, NM</v>
      </c>
      <c r="B51" s="73">
        <v>18</v>
      </c>
      <c r="C51" s="74">
        <v>19</v>
      </c>
      <c r="D51" s="74">
        <v>14</v>
      </c>
      <c r="E51" s="74">
        <v>19</v>
      </c>
      <c r="F51" s="74">
        <v>18</v>
      </c>
      <c r="G51" s="74">
        <v>17</v>
      </c>
      <c r="H51" s="74">
        <v>13</v>
      </c>
      <c r="I51" s="74">
        <v>17</v>
      </c>
      <c r="J51" s="74">
        <v>14</v>
      </c>
      <c r="K51" s="74">
        <v>13</v>
      </c>
      <c r="L51" s="74">
        <v>10</v>
      </c>
      <c r="M51" s="75">
        <v>16</v>
      </c>
      <c r="N51" s="73">
        <f t="shared" si="0"/>
        <v>15.666666666666666</v>
      </c>
    </row>
    <row r="52" spans="1:14" ht="12" customHeight="1">
      <c r="A52" s="72" t="str">
        <f>'Pregnant Women Participating'!A52</f>
        <v>Eight Northern Pueblos, NM</v>
      </c>
      <c r="B52" s="73">
        <v>3</v>
      </c>
      <c r="C52" s="74">
        <v>5</v>
      </c>
      <c r="D52" s="74">
        <v>2</v>
      </c>
      <c r="E52" s="74">
        <v>2</v>
      </c>
      <c r="F52" s="74">
        <v>2</v>
      </c>
      <c r="G52" s="74">
        <v>4</v>
      </c>
      <c r="H52" s="74">
        <v>6</v>
      </c>
      <c r="I52" s="74">
        <v>5</v>
      </c>
      <c r="J52" s="74">
        <v>5</v>
      </c>
      <c r="K52" s="74">
        <v>5</v>
      </c>
      <c r="L52" s="74">
        <v>2</v>
      </c>
      <c r="M52" s="75">
        <v>2</v>
      </c>
      <c r="N52" s="73">
        <f t="shared" si="0"/>
        <v>3.5833333333333335</v>
      </c>
    </row>
    <row r="53" spans="1:14" ht="12" customHeight="1">
      <c r="A53" s="72" t="str">
        <f>'Pregnant Women Participating'!A53</f>
        <v>Five Sandoval Pueblos, NM</v>
      </c>
      <c r="B53" s="73">
        <v>3</v>
      </c>
      <c r="C53" s="74">
        <v>3</v>
      </c>
      <c r="D53" s="74">
        <v>6</v>
      </c>
      <c r="E53" s="74">
        <v>6</v>
      </c>
      <c r="F53" s="74">
        <v>8</v>
      </c>
      <c r="G53" s="74">
        <v>8</v>
      </c>
      <c r="H53" s="74">
        <v>6</v>
      </c>
      <c r="I53" s="74">
        <v>8</v>
      </c>
      <c r="J53" s="74">
        <v>6</v>
      </c>
      <c r="K53" s="74">
        <v>7</v>
      </c>
      <c r="L53" s="74">
        <v>5</v>
      </c>
      <c r="M53" s="75">
        <v>6</v>
      </c>
      <c r="N53" s="73">
        <f t="shared" si="0"/>
        <v>6</v>
      </c>
    </row>
    <row r="54" spans="1:14" ht="12" customHeight="1">
      <c r="A54" s="72" t="str">
        <f>'Pregnant Women Participating'!A54</f>
        <v>Isleta Pueblo, NM</v>
      </c>
      <c r="B54" s="73">
        <v>90</v>
      </c>
      <c r="C54" s="74">
        <v>107</v>
      </c>
      <c r="D54" s="74">
        <v>105</v>
      </c>
      <c r="E54" s="74">
        <v>118</v>
      </c>
      <c r="F54" s="74">
        <v>119</v>
      </c>
      <c r="G54" s="74">
        <v>119</v>
      </c>
      <c r="H54" s="74">
        <v>114</v>
      </c>
      <c r="I54" s="74">
        <v>116</v>
      </c>
      <c r="J54" s="74">
        <v>137</v>
      </c>
      <c r="K54" s="74">
        <v>125</v>
      </c>
      <c r="L54" s="74">
        <v>132</v>
      </c>
      <c r="M54" s="75">
        <v>115</v>
      </c>
      <c r="N54" s="73">
        <f t="shared" si="0"/>
        <v>116.41666666666667</v>
      </c>
    </row>
    <row r="55" spans="1:14" ht="12" customHeight="1">
      <c r="A55" s="72" t="str">
        <f>'Pregnant Women Participating'!A55</f>
        <v>San Felipe Pueblo, NM</v>
      </c>
      <c r="B55" s="73">
        <v>12</v>
      </c>
      <c r="C55" s="74">
        <v>12</v>
      </c>
      <c r="D55" s="74">
        <v>11</v>
      </c>
      <c r="E55" s="74">
        <v>2</v>
      </c>
      <c r="F55" s="74">
        <v>9</v>
      </c>
      <c r="G55" s="74">
        <v>10</v>
      </c>
      <c r="H55" s="74">
        <v>13</v>
      </c>
      <c r="I55" s="74">
        <v>13</v>
      </c>
      <c r="J55" s="74">
        <v>8</v>
      </c>
      <c r="K55" s="74">
        <v>10</v>
      </c>
      <c r="L55" s="74">
        <v>13</v>
      </c>
      <c r="M55" s="75">
        <v>9</v>
      </c>
      <c r="N55" s="73">
        <f t="shared" si="0"/>
        <v>10.166666666666666</v>
      </c>
    </row>
    <row r="56" spans="1:14" ht="12" customHeight="1">
      <c r="A56" s="72" t="str">
        <f>'Pregnant Women Participating'!A56</f>
        <v>Santo Domingo Tribe, NM</v>
      </c>
      <c r="B56" s="73">
        <v>7</v>
      </c>
      <c r="C56" s="74">
        <v>6</v>
      </c>
      <c r="D56" s="74">
        <v>9</v>
      </c>
      <c r="E56" s="74">
        <v>9</v>
      </c>
      <c r="F56" s="74">
        <v>9</v>
      </c>
      <c r="G56" s="74">
        <v>13</v>
      </c>
      <c r="H56" s="74">
        <v>10</v>
      </c>
      <c r="I56" s="74">
        <v>10</v>
      </c>
      <c r="J56" s="74">
        <v>7</v>
      </c>
      <c r="K56" s="74">
        <v>7</v>
      </c>
      <c r="L56" s="74">
        <v>9</v>
      </c>
      <c r="M56" s="75">
        <v>9</v>
      </c>
      <c r="N56" s="73">
        <f t="shared" si="0"/>
        <v>8.75</v>
      </c>
    </row>
    <row r="57" spans="1:14" ht="12" customHeight="1">
      <c r="A57" s="72" t="str">
        <f>'Pregnant Women Participating'!A57</f>
        <v>Zuni Pueblo, NM</v>
      </c>
      <c r="B57" s="73">
        <v>12</v>
      </c>
      <c r="C57" s="74">
        <v>11</v>
      </c>
      <c r="D57" s="74">
        <v>13</v>
      </c>
      <c r="E57" s="74">
        <v>12</v>
      </c>
      <c r="F57" s="74">
        <v>12</v>
      </c>
      <c r="G57" s="74">
        <v>13</v>
      </c>
      <c r="H57" s="74">
        <v>15</v>
      </c>
      <c r="I57" s="74">
        <v>10</v>
      </c>
      <c r="J57" s="74">
        <v>9</v>
      </c>
      <c r="K57" s="74">
        <v>9</v>
      </c>
      <c r="L57" s="74">
        <v>10</v>
      </c>
      <c r="M57" s="75">
        <v>12</v>
      </c>
      <c r="N57" s="73">
        <f t="shared" si="0"/>
        <v>11.5</v>
      </c>
    </row>
    <row r="58" spans="1:14" ht="12" customHeight="1">
      <c r="A58" s="72" t="str">
        <f>'Pregnant Women Participating'!A58</f>
        <v>Cherokee Nation, OK</v>
      </c>
      <c r="B58" s="73">
        <v>84</v>
      </c>
      <c r="C58" s="74">
        <v>74</v>
      </c>
      <c r="D58" s="74">
        <v>71</v>
      </c>
      <c r="E58" s="74">
        <v>74</v>
      </c>
      <c r="F58" s="74">
        <v>71</v>
      </c>
      <c r="G58" s="74">
        <v>64</v>
      </c>
      <c r="H58" s="74">
        <v>58</v>
      </c>
      <c r="I58" s="74">
        <v>62</v>
      </c>
      <c r="J58" s="74">
        <v>74</v>
      </c>
      <c r="K58" s="74">
        <v>75</v>
      </c>
      <c r="L58" s="74">
        <v>77</v>
      </c>
      <c r="M58" s="75">
        <v>75</v>
      </c>
      <c r="N58" s="73">
        <f t="shared" si="0"/>
        <v>71.58333333333333</v>
      </c>
    </row>
    <row r="59" spans="1:14" ht="12" customHeight="1">
      <c r="A59" s="72" t="str">
        <f>'Pregnant Women Participating'!A59</f>
        <v>Chickasaw Nation, OK</v>
      </c>
      <c r="B59" s="73">
        <v>78</v>
      </c>
      <c r="C59" s="74">
        <v>77</v>
      </c>
      <c r="D59" s="74">
        <v>73</v>
      </c>
      <c r="E59" s="74">
        <v>71</v>
      </c>
      <c r="F59" s="74">
        <v>70</v>
      </c>
      <c r="G59" s="74">
        <v>78</v>
      </c>
      <c r="H59" s="74">
        <v>84</v>
      </c>
      <c r="I59" s="74">
        <v>88</v>
      </c>
      <c r="J59" s="74">
        <v>77</v>
      </c>
      <c r="K59" s="74">
        <v>91</v>
      </c>
      <c r="L59" s="74">
        <v>87</v>
      </c>
      <c r="M59" s="75">
        <v>90</v>
      </c>
      <c r="N59" s="73">
        <f t="shared" si="0"/>
        <v>80.33333333333333</v>
      </c>
    </row>
    <row r="60" spans="1:14" ht="12" customHeight="1">
      <c r="A60" s="72" t="str">
        <f>'Pregnant Women Participating'!A60</f>
        <v>Choctaw Nation, OK</v>
      </c>
      <c r="B60" s="73">
        <v>37</v>
      </c>
      <c r="C60" s="74">
        <v>41</v>
      </c>
      <c r="D60" s="74">
        <v>39</v>
      </c>
      <c r="E60" s="74">
        <v>46</v>
      </c>
      <c r="F60" s="74">
        <v>43</v>
      </c>
      <c r="G60" s="74">
        <v>37</v>
      </c>
      <c r="H60" s="74">
        <v>39</v>
      </c>
      <c r="I60" s="74">
        <v>53</v>
      </c>
      <c r="J60" s="74">
        <v>53</v>
      </c>
      <c r="K60" s="74">
        <v>56</v>
      </c>
      <c r="L60" s="74">
        <v>45</v>
      </c>
      <c r="M60" s="75">
        <v>50</v>
      </c>
      <c r="N60" s="73">
        <f t="shared" si="0"/>
        <v>44.916666666666664</v>
      </c>
    </row>
    <row r="61" spans="1:14" ht="12" customHeight="1">
      <c r="A61" s="72" t="str">
        <f>'Pregnant Women Participating'!A61</f>
        <v>Citizen Potawatomi Nation, OK</v>
      </c>
      <c r="B61" s="73">
        <v>27</v>
      </c>
      <c r="C61" s="74">
        <v>26</v>
      </c>
      <c r="D61" s="74">
        <v>24</v>
      </c>
      <c r="E61" s="74">
        <v>22</v>
      </c>
      <c r="F61" s="74">
        <v>18</v>
      </c>
      <c r="G61" s="74">
        <v>16</v>
      </c>
      <c r="H61" s="74">
        <v>20</v>
      </c>
      <c r="I61" s="74">
        <v>23</v>
      </c>
      <c r="J61" s="74">
        <v>24</v>
      </c>
      <c r="K61" s="74">
        <v>26</v>
      </c>
      <c r="L61" s="74">
        <v>23</v>
      </c>
      <c r="M61" s="75">
        <v>26</v>
      </c>
      <c r="N61" s="73">
        <f t="shared" si="0"/>
        <v>22.916666666666668</v>
      </c>
    </row>
    <row r="62" spans="1:14" ht="12" customHeight="1">
      <c r="A62" s="72" t="str">
        <f>'Pregnant Women Participating'!A62</f>
        <v>Inter-Tribal Council, OK</v>
      </c>
      <c r="B62" s="73">
        <v>9</v>
      </c>
      <c r="C62" s="74">
        <v>10</v>
      </c>
      <c r="D62" s="74">
        <v>8</v>
      </c>
      <c r="E62" s="74">
        <v>9</v>
      </c>
      <c r="F62" s="74">
        <v>10</v>
      </c>
      <c r="G62" s="74">
        <v>8</v>
      </c>
      <c r="H62" s="74">
        <v>10</v>
      </c>
      <c r="I62" s="74">
        <v>7</v>
      </c>
      <c r="J62" s="74">
        <v>10</v>
      </c>
      <c r="K62" s="74">
        <v>15</v>
      </c>
      <c r="L62" s="74">
        <v>13</v>
      </c>
      <c r="M62" s="75">
        <v>17</v>
      </c>
      <c r="N62" s="73">
        <f t="shared" si="0"/>
        <v>10.5</v>
      </c>
    </row>
    <row r="63" spans="1:14" ht="12" customHeight="1">
      <c r="A63" s="72" t="str">
        <f>'Pregnant Women Participating'!A63</f>
        <v>Muscogee Creek Nation, OK</v>
      </c>
      <c r="B63" s="73">
        <v>24</v>
      </c>
      <c r="C63" s="74">
        <v>24</v>
      </c>
      <c r="D63" s="74">
        <v>28</v>
      </c>
      <c r="E63" s="74">
        <v>22</v>
      </c>
      <c r="F63" s="74">
        <v>24</v>
      </c>
      <c r="G63" s="74">
        <v>27</v>
      </c>
      <c r="H63" s="74">
        <v>22</v>
      </c>
      <c r="I63" s="74">
        <v>18</v>
      </c>
      <c r="J63" s="74">
        <v>16</v>
      </c>
      <c r="K63" s="74">
        <v>13</v>
      </c>
      <c r="L63" s="74">
        <v>14</v>
      </c>
      <c r="M63" s="75">
        <v>25</v>
      </c>
      <c r="N63" s="73">
        <f t="shared" si="0"/>
        <v>21.416666666666668</v>
      </c>
    </row>
    <row r="64" spans="1:14" ht="12" customHeight="1">
      <c r="A64" s="72" t="str">
        <f>'Pregnant Women Participating'!A64</f>
        <v>Osage Tribal Council, OK</v>
      </c>
      <c r="B64" s="73">
        <v>92</v>
      </c>
      <c r="C64" s="74">
        <v>77</v>
      </c>
      <c r="D64" s="74">
        <v>96</v>
      </c>
      <c r="E64" s="74">
        <v>108</v>
      </c>
      <c r="F64" s="74">
        <v>102</v>
      </c>
      <c r="G64" s="74">
        <v>112</v>
      </c>
      <c r="H64" s="74">
        <v>113</v>
      </c>
      <c r="I64" s="74">
        <v>109</v>
      </c>
      <c r="J64" s="74">
        <v>96</v>
      </c>
      <c r="K64" s="74">
        <v>84</v>
      </c>
      <c r="L64" s="74">
        <v>98</v>
      </c>
      <c r="M64" s="75">
        <v>97</v>
      </c>
      <c r="N64" s="73">
        <f t="shared" si="0"/>
        <v>98.66666666666667</v>
      </c>
    </row>
    <row r="65" spans="1:14" ht="12" customHeight="1">
      <c r="A65" s="72" t="str">
        <f>'Pregnant Women Participating'!A65</f>
        <v>Otoe-Missouria Tribe, OK</v>
      </c>
      <c r="B65" s="73">
        <v>12</v>
      </c>
      <c r="C65" s="74">
        <v>9</v>
      </c>
      <c r="D65" s="74">
        <v>8</v>
      </c>
      <c r="E65" s="74">
        <v>9</v>
      </c>
      <c r="F65" s="74">
        <v>9</v>
      </c>
      <c r="G65" s="74">
        <v>8</v>
      </c>
      <c r="H65" s="74">
        <v>8</v>
      </c>
      <c r="I65" s="74">
        <v>8</v>
      </c>
      <c r="J65" s="74">
        <v>10</v>
      </c>
      <c r="K65" s="74">
        <v>9</v>
      </c>
      <c r="L65" s="74">
        <v>11</v>
      </c>
      <c r="M65" s="75">
        <v>7</v>
      </c>
      <c r="N65" s="73">
        <f t="shared" si="0"/>
        <v>9</v>
      </c>
    </row>
    <row r="66" spans="1:14" ht="12" customHeight="1">
      <c r="A66" s="72" t="str">
        <f>'Pregnant Women Participating'!A66</f>
        <v>Wichita, Caddo &amp; Delaware (WCD), OK</v>
      </c>
      <c r="B66" s="73">
        <v>72</v>
      </c>
      <c r="C66" s="74">
        <v>83</v>
      </c>
      <c r="D66" s="74">
        <v>83</v>
      </c>
      <c r="E66" s="74">
        <v>83</v>
      </c>
      <c r="F66" s="74">
        <v>88</v>
      </c>
      <c r="G66" s="74">
        <v>90</v>
      </c>
      <c r="H66" s="74">
        <v>78</v>
      </c>
      <c r="I66" s="74">
        <v>73</v>
      </c>
      <c r="J66" s="74">
        <v>77</v>
      </c>
      <c r="K66" s="74">
        <v>83</v>
      </c>
      <c r="L66" s="74">
        <v>89</v>
      </c>
      <c r="M66" s="75">
        <v>95</v>
      </c>
      <c r="N66" s="73">
        <f t="shared" si="0"/>
        <v>82.83333333333333</v>
      </c>
    </row>
    <row r="67" spans="1:14" s="82" customFormat="1" ht="24.75" customHeight="1">
      <c r="A67" s="77" t="str">
        <f>'Pregnant Women Participating'!A67</f>
        <v>Southwest Region</v>
      </c>
      <c r="B67" s="78">
        <v>89738</v>
      </c>
      <c r="C67" s="79">
        <v>90401</v>
      </c>
      <c r="D67" s="79">
        <v>90476</v>
      </c>
      <c r="E67" s="79">
        <v>89909</v>
      </c>
      <c r="F67" s="79">
        <v>90525</v>
      </c>
      <c r="G67" s="79">
        <v>91213</v>
      </c>
      <c r="H67" s="79">
        <v>90605</v>
      </c>
      <c r="I67" s="79">
        <v>90608</v>
      </c>
      <c r="J67" s="79">
        <v>90388</v>
      </c>
      <c r="K67" s="79">
        <v>89674</v>
      </c>
      <c r="L67" s="79">
        <v>89349</v>
      </c>
      <c r="M67" s="80">
        <v>89086</v>
      </c>
      <c r="N67" s="78">
        <f t="shared" si="0"/>
        <v>90164.33333333333</v>
      </c>
    </row>
    <row r="68" spans="1:14" ht="12" customHeight="1">
      <c r="A68" s="72" t="str">
        <f>'Pregnant Women Participating'!A68</f>
        <v>Colorado</v>
      </c>
      <c r="B68" s="73">
        <v>3932</v>
      </c>
      <c r="C68" s="74">
        <v>2424</v>
      </c>
      <c r="D68" s="74">
        <v>2420</v>
      </c>
      <c r="E68" s="74">
        <v>2472</v>
      </c>
      <c r="F68" s="74">
        <v>2513</v>
      </c>
      <c r="G68" s="74">
        <v>2487</v>
      </c>
      <c r="H68" s="74">
        <v>2427</v>
      </c>
      <c r="I68" s="74">
        <v>2413</v>
      </c>
      <c r="J68" s="74">
        <v>2403</v>
      </c>
      <c r="K68" s="74">
        <v>2420</v>
      </c>
      <c r="L68" s="74">
        <v>2511</v>
      </c>
      <c r="M68" s="75">
        <v>2497</v>
      </c>
      <c r="N68" s="73">
        <f t="shared" si="0"/>
        <v>2576.5833333333335</v>
      </c>
    </row>
    <row r="69" spans="1:14" ht="12" customHeight="1">
      <c r="A69" s="72" t="str">
        <f>'Pregnant Women Participating'!A69</f>
        <v>Iowa</v>
      </c>
      <c r="B69" s="73">
        <v>3236</v>
      </c>
      <c r="C69" s="74">
        <v>3077</v>
      </c>
      <c r="D69" s="74">
        <v>3101</v>
      </c>
      <c r="E69" s="74">
        <v>3099</v>
      </c>
      <c r="F69" s="74">
        <v>2978</v>
      </c>
      <c r="G69" s="74">
        <v>2877</v>
      </c>
      <c r="H69" s="74">
        <v>2558</v>
      </c>
      <c r="I69" s="74">
        <v>2354</v>
      </c>
      <c r="J69" s="74">
        <v>2145</v>
      </c>
      <c r="K69" s="74">
        <v>1902</v>
      </c>
      <c r="L69" s="74">
        <v>1858</v>
      </c>
      <c r="M69" s="75">
        <v>1889</v>
      </c>
      <c r="N69" s="73">
        <f t="shared" si="0"/>
        <v>2589.5</v>
      </c>
    </row>
    <row r="70" spans="1:14" ht="12" customHeight="1">
      <c r="A70" s="72" t="str">
        <f>'Pregnant Women Participating'!A70</f>
        <v>Kansas</v>
      </c>
      <c r="B70" s="73">
        <v>1916</v>
      </c>
      <c r="C70" s="74">
        <v>1879</v>
      </c>
      <c r="D70" s="74">
        <v>1870</v>
      </c>
      <c r="E70" s="74">
        <v>1829</v>
      </c>
      <c r="F70" s="74">
        <v>1831</v>
      </c>
      <c r="G70" s="74">
        <v>1814</v>
      </c>
      <c r="H70" s="74">
        <v>1830</v>
      </c>
      <c r="I70" s="74">
        <v>1816</v>
      </c>
      <c r="J70" s="74">
        <v>1862</v>
      </c>
      <c r="K70" s="74">
        <v>1858</v>
      </c>
      <c r="L70" s="74">
        <v>1979</v>
      </c>
      <c r="M70" s="75">
        <v>1871</v>
      </c>
      <c r="N70" s="73">
        <f t="shared" si="0"/>
        <v>1862.9166666666667</v>
      </c>
    </row>
    <row r="71" spans="1:14" ht="12" customHeight="1">
      <c r="A71" s="72" t="str">
        <f>'Pregnant Women Participating'!A71</f>
        <v>Missouri</v>
      </c>
      <c r="B71" s="73">
        <v>3075</v>
      </c>
      <c r="C71" s="74">
        <v>3094</v>
      </c>
      <c r="D71" s="74">
        <v>3094</v>
      </c>
      <c r="E71" s="74">
        <v>3103</v>
      </c>
      <c r="F71" s="74">
        <v>3084</v>
      </c>
      <c r="G71" s="74">
        <v>2949</v>
      </c>
      <c r="H71" s="74">
        <v>2940</v>
      </c>
      <c r="I71" s="74">
        <v>2913</v>
      </c>
      <c r="J71" s="74">
        <v>2874</v>
      </c>
      <c r="K71" s="74">
        <v>2877</v>
      </c>
      <c r="L71" s="74">
        <v>3052</v>
      </c>
      <c r="M71" s="75">
        <v>3078</v>
      </c>
      <c r="N71" s="73">
        <f t="shared" si="0"/>
        <v>3011.0833333333335</v>
      </c>
    </row>
    <row r="72" spans="1:14" ht="12" customHeight="1">
      <c r="A72" s="72" t="str">
        <f>'Pregnant Women Participating'!A72</f>
        <v>Montana</v>
      </c>
      <c r="B72" s="73">
        <v>526</v>
      </c>
      <c r="C72" s="74">
        <v>539</v>
      </c>
      <c r="D72" s="74">
        <v>526</v>
      </c>
      <c r="E72" s="74">
        <v>558</v>
      </c>
      <c r="F72" s="74">
        <v>558</v>
      </c>
      <c r="G72" s="74">
        <v>565</v>
      </c>
      <c r="H72" s="74">
        <v>556</v>
      </c>
      <c r="I72" s="74">
        <v>562</v>
      </c>
      <c r="J72" s="74">
        <v>551</v>
      </c>
      <c r="K72" s="74">
        <v>549</v>
      </c>
      <c r="L72" s="74">
        <v>605</v>
      </c>
      <c r="M72" s="75">
        <v>595</v>
      </c>
      <c r="N72" s="73">
        <f t="shared" si="0"/>
        <v>557.5</v>
      </c>
    </row>
    <row r="73" spans="1:14" ht="12" customHeight="1">
      <c r="A73" s="72" t="str">
        <f>'Pregnant Women Participating'!A73</f>
        <v>Nebraska</v>
      </c>
      <c r="B73" s="73">
        <v>1677</v>
      </c>
      <c r="C73" s="74">
        <v>1597</v>
      </c>
      <c r="D73" s="74">
        <v>1599</v>
      </c>
      <c r="E73" s="74">
        <v>1637</v>
      </c>
      <c r="F73" s="74">
        <v>1611</v>
      </c>
      <c r="G73" s="74">
        <v>1621</v>
      </c>
      <c r="H73" s="74">
        <v>1614</v>
      </c>
      <c r="I73" s="74">
        <v>1620</v>
      </c>
      <c r="J73" s="74">
        <v>1622</v>
      </c>
      <c r="K73" s="74">
        <v>1637</v>
      </c>
      <c r="L73" s="74">
        <v>1724</v>
      </c>
      <c r="M73" s="75">
        <v>1756</v>
      </c>
      <c r="N73" s="73">
        <f t="shared" si="0"/>
        <v>1642.9166666666667</v>
      </c>
    </row>
    <row r="74" spans="1:14" ht="12" customHeight="1">
      <c r="A74" s="72" t="str">
        <f>'Pregnant Women Participating'!A74</f>
        <v>North Dakota</v>
      </c>
      <c r="B74" s="73">
        <v>399</v>
      </c>
      <c r="C74" s="74">
        <v>387</v>
      </c>
      <c r="D74" s="74">
        <v>365</v>
      </c>
      <c r="E74" s="74">
        <v>360</v>
      </c>
      <c r="F74" s="74">
        <v>357</v>
      </c>
      <c r="G74" s="74">
        <v>351</v>
      </c>
      <c r="H74" s="74">
        <v>364</v>
      </c>
      <c r="I74" s="74">
        <v>400</v>
      </c>
      <c r="J74" s="74">
        <v>412</v>
      </c>
      <c r="K74" s="74">
        <v>407</v>
      </c>
      <c r="L74" s="74">
        <v>438</v>
      </c>
      <c r="M74" s="75">
        <v>428</v>
      </c>
      <c r="N74" s="73">
        <f t="shared" si="0"/>
        <v>389</v>
      </c>
    </row>
    <row r="75" spans="1:14" ht="12" customHeight="1">
      <c r="A75" s="72" t="str">
        <f>'Pregnant Women Participating'!A75</f>
        <v>South Dakota</v>
      </c>
      <c r="B75" s="73">
        <v>373</v>
      </c>
      <c r="C75" s="74">
        <v>341</v>
      </c>
      <c r="D75" s="74">
        <v>363</v>
      </c>
      <c r="E75" s="74">
        <v>378</v>
      </c>
      <c r="F75" s="74">
        <v>427</v>
      </c>
      <c r="G75" s="74">
        <v>426</v>
      </c>
      <c r="H75" s="74">
        <v>426</v>
      </c>
      <c r="I75" s="74">
        <v>456</v>
      </c>
      <c r="J75" s="74">
        <v>465</v>
      </c>
      <c r="K75" s="74">
        <v>467</v>
      </c>
      <c r="L75" s="74">
        <v>449</v>
      </c>
      <c r="M75" s="75">
        <v>445</v>
      </c>
      <c r="N75" s="73">
        <f t="shared" si="0"/>
        <v>418</v>
      </c>
    </row>
    <row r="76" spans="1:14" ht="12" customHeight="1">
      <c r="A76" s="72" t="str">
        <f>'Pregnant Women Participating'!A76</f>
        <v>Utah</v>
      </c>
      <c r="B76" s="73">
        <v>1852</v>
      </c>
      <c r="C76" s="74">
        <v>1857</v>
      </c>
      <c r="D76" s="74">
        <v>1845</v>
      </c>
      <c r="E76" s="74">
        <v>1837</v>
      </c>
      <c r="F76" s="74">
        <v>1875</v>
      </c>
      <c r="G76" s="74">
        <v>1907</v>
      </c>
      <c r="H76" s="74">
        <v>1845</v>
      </c>
      <c r="I76" s="74">
        <v>1862</v>
      </c>
      <c r="J76" s="74">
        <v>1875</v>
      </c>
      <c r="K76" s="74">
        <v>1869</v>
      </c>
      <c r="L76" s="74">
        <v>1969</v>
      </c>
      <c r="M76" s="75">
        <v>2010</v>
      </c>
      <c r="N76" s="73">
        <f t="shared" si="0"/>
        <v>1883.5833333333333</v>
      </c>
    </row>
    <row r="77" spans="1:14" ht="12" customHeight="1">
      <c r="A77" s="72" t="str">
        <f>'Pregnant Women Participating'!A77</f>
        <v>Wyoming</v>
      </c>
      <c r="B77" s="73">
        <v>169</v>
      </c>
      <c r="C77" s="74">
        <v>160</v>
      </c>
      <c r="D77" s="74">
        <v>173</v>
      </c>
      <c r="E77" s="74">
        <v>188</v>
      </c>
      <c r="F77" s="74">
        <v>188</v>
      </c>
      <c r="G77" s="74">
        <v>179</v>
      </c>
      <c r="H77" s="74">
        <v>162</v>
      </c>
      <c r="I77" s="74">
        <v>150</v>
      </c>
      <c r="J77" s="74">
        <v>151</v>
      </c>
      <c r="K77" s="74">
        <v>155</v>
      </c>
      <c r="L77" s="74">
        <v>142</v>
      </c>
      <c r="M77" s="75">
        <v>140</v>
      </c>
      <c r="N77" s="73">
        <f t="shared" si="0"/>
        <v>163.08333333333334</v>
      </c>
    </row>
    <row r="78" spans="1:14" ht="12" customHeight="1">
      <c r="A78" s="72" t="str">
        <f>'Pregnant Women Participating'!A78</f>
        <v>Ute Mountain Ute Tribe, CO</v>
      </c>
      <c r="B78" s="73">
        <v>9</v>
      </c>
      <c r="C78" s="74">
        <v>11</v>
      </c>
      <c r="D78" s="74">
        <v>10</v>
      </c>
      <c r="E78" s="74">
        <v>9</v>
      </c>
      <c r="F78" s="74">
        <v>12</v>
      </c>
      <c r="G78" s="74">
        <v>15</v>
      </c>
      <c r="H78" s="74">
        <v>9</v>
      </c>
      <c r="I78" s="74">
        <v>10</v>
      </c>
      <c r="J78" s="74">
        <v>10</v>
      </c>
      <c r="K78" s="74">
        <v>10</v>
      </c>
      <c r="L78" s="74">
        <v>7</v>
      </c>
      <c r="M78" s="75">
        <v>4</v>
      </c>
      <c r="N78" s="73">
        <f t="shared" si="0"/>
        <v>9.666666666666666</v>
      </c>
    </row>
    <row r="79" spans="1:14" ht="12" customHeight="1">
      <c r="A79" s="72" t="str">
        <f>'Pregnant Women Participating'!A79</f>
        <v>Omaha Sioux, NE</v>
      </c>
      <c r="B79" s="73">
        <v>1</v>
      </c>
      <c r="C79" s="74">
        <v>2</v>
      </c>
      <c r="D79" s="74">
        <v>3</v>
      </c>
      <c r="E79" s="74">
        <v>3</v>
      </c>
      <c r="F79" s="74">
        <v>4</v>
      </c>
      <c r="G79" s="74">
        <v>4</v>
      </c>
      <c r="H79" s="74">
        <v>4</v>
      </c>
      <c r="I79" s="74">
        <v>4</v>
      </c>
      <c r="J79" s="74">
        <v>4</v>
      </c>
      <c r="K79" s="74">
        <v>5</v>
      </c>
      <c r="L79" s="74">
        <v>5</v>
      </c>
      <c r="M79" s="75">
        <v>1</v>
      </c>
      <c r="N79" s="73">
        <f t="shared" si="0"/>
        <v>3.3333333333333335</v>
      </c>
    </row>
    <row r="80" spans="1:14" ht="12" customHeight="1">
      <c r="A80" s="72" t="str">
        <f>'Pregnant Women Participating'!A80</f>
        <v>Santee Sioux, NE</v>
      </c>
      <c r="B80" s="73">
        <v>3</v>
      </c>
      <c r="C80" s="74">
        <v>1</v>
      </c>
      <c r="D80" s="74">
        <v>3</v>
      </c>
      <c r="E80" s="74">
        <v>3</v>
      </c>
      <c r="F80" s="74">
        <v>4</v>
      </c>
      <c r="G80" s="74">
        <v>3</v>
      </c>
      <c r="H80" s="74">
        <v>4</v>
      </c>
      <c r="I80" s="74">
        <v>3</v>
      </c>
      <c r="J80" s="74">
        <v>3</v>
      </c>
      <c r="K80" s="74">
        <v>2</v>
      </c>
      <c r="L80" s="74">
        <v>2</v>
      </c>
      <c r="M80" s="75">
        <v>4</v>
      </c>
      <c r="N80" s="73">
        <f t="shared" si="0"/>
        <v>2.9166666666666665</v>
      </c>
    </row>
    <row r="81" spans="1:14" ht="12" customHeight="1">
      <c r="A81" s="72" t="str">
        <f>'Pregnant Women Participating'!A81</f>
        <v>Winnebago Tribe, NE</v>
      </c>
      <c r="B81" s="73">
        <v>14</v>
      </c>
      <c r="C81" s="74">
        <v>14</v>
      </c>
      <c r="D81" s="74">
        <v>12</v>
      </c>
      <c r="E81" s="74">
        <v>16</v>
      </c>
      <c r="F81" s="74">
        <v>10</v>
      </c>
      <c r="G81" s="74">
        <v>12</v>
      </c>
      <c r="H81" s="74">
        <v>9</v>
      </c>
      <c r="I81" s="74">
        <v>11</v>
      </c>
      <c r="J81" s="74">
        <v>11</v>
      </c>
      <c r="K81" s="74">
        <v>9</v>
      </c>
      <c r="L81" s="74">
        <v>14</v>
      </c>
      <c r="M81" s="75">
        <v>8</v>
      </c>
      <c r="N81" s="73">
        <f t="shared" si="0"/>
        <v>11.666666666666666</v>
      </c>
    </row>
    <row r="82" spans="1:14" ht="12" customHeight="1">
      <c r="A82" s="72" t="str">
        <f>'Pregnant Women Participating'!A82</f>
        <v>Standing Rock Sioux Tribe, ND</v>
      </c>
      <c r="B82" s="73">
        <v>11</v>
      </c>
      <c r="C82" s="74">
        <v>8</v>
      </c>
      <c r="D82" s="74">
        <v>14</v>
      </c>
      <c r="E82" s="74">
        <v>16</v>
      </c>
      <c r="F82" s="74">
        <v>12</v>
      </c>
      <c r="G82" s="74">
        <v>12</v>
      </c>
      <c r="H82" s="74">
        <v>17</v>
      </c>
      <c r="I82" s="74">
        <v>18</v>
      </c>
      <c r="J82" s="74">
        <v>14</v>
      </c>
      <c r="K82" s="74">
        <v>9</v>
      </c>
      <c r="L82" s="74">
        <v>7</v>
      </c>
      <c r="M82" s="75">
        <v>9</v>
      </c>
      <c r="N82" s="73">
        <f t="shared" si="0"/>
        <v>12.25</v>
      </c>
    </row>
    <row r="83" spans="1:14" ht="12" customHeight="1">
      <c r="A83" s="72" t="str">
        <f>'Pregnant Women Participating'!A83</f>
        <v>Three Affiliated Tribes, ND</v>
      </c>
      <c r="B83" s="73">
        <v>1</v>
      </c>
      <c r="C83" s="74">
        <v>1</v>
      </c>
      <c r="D83" s="74">
        <v>0</v>
      </c>
      <c r="E83" s="74">
        <v>1</v>
      </c>
      <c r="F83" s="74">
        <v>1</v>
      </c>
      <c r="G83" s="74">
        <v>2</v>
      </c>
      <c r="H83" s="74">
        <v>2</v>
      </c>
      <c r="I83" s="74">
        <v>2</v>
      </c>
      <c r="J83" s="74">
        <v>6</v>
      </c>
      <c r="K83" s="74">
        <v>6</v>
      </c>
      <c r="L83" s="74">
        <v>6</v>
      </c>
      <c r="M83" s="75">
        <v>7</v>
      </c>
      <c r="N83" s="73">
        <f t="shared" si="0"/>
        <v>2.9166666666666665</v>
      </c>
    </row>
    <row r="84" spans="1:14" ht="12" customHeight="1">
      <c r="A84" s="72" t="str">
        <f>'Pregnant Women Participating'!A84</f>
        <v>Cheyenne River Sioux, SD</v>
      </c>
      <c r="B84" s="73">
        <v>13</v>
      </c>
      <c r="C84" s="74">
        <v>13</v>
      </c>
      <c r="D84" s="74">
        <v>12</v>
      </c>
      <c r="E84" s="74">
        <v>12</v>
      </c>
      <c r="F84" s="74">
        <v>17</v>
      </c>
      <c r="G84" s="74">
        <v>19</v>
      </c>
      <c r="H84" s="74">
        <v>13</v>
      </c>
      <c r="I84" s="74">
        <v>18</v>
      </c>
      <c r="J84" s="74">
        <v>21</v>
      </c>
      <c r="K84" s="74">
        <v>13</v>
      </c>
      <c r="L84" s="74">
        <v>18</v>
      </c>
      <c r="M84" s="75">
        <v>15</v>
      </c>
      <c r="N84" s="73">
        <f t="shared" si="0"/>
        <v>15.333333333333334</v>
      </c>
    </row>
    <row r="85" spans="1:14" ht="12" customHeight="1">
      <c r="A85" s="72" t="str">
        <f>'Pregnant Women Participating'!A85</f>
        <v>Rosebud Sioux, SD</v>
      </c>
      <c r="B85" s="73">
        <v>54</v>
      </c>
      <c r="C85" s="74">
        <v>50</v>
      </c>
      <c r="D85" s="74">
        <v>54</v>
      </c>
      <c r="E85" s="74">
        <v>57</v>
      </c>
      <c r="F85" s="74">
        <v>66</v>
      </c>
      <c r="G85" s="74">
        <v>54</v>
      </c>
      <c r="H85" s="74">
        <v>46</v>
      </c>
      <c r="I85" s="74">
        <v>40</v>
      </c>
      <c r="J85" s="74">
        <v>38</v>
      </c>
      <c r="K85" s="74">
        <v>37</v>
      </c>
      <c r="L85" s="74">
        <v>33</v>
      </c>
      <c r="M85" s="75">
        <v>35</v>
      </c>
      <c r="N85" s="73">
        <f t="shared" si="0"/>
        <v>47</v>
      </c>
    </row>
    <row r="86" spans="1:14" ht="12" customHeight="1">
      <c r="A86" s="72" t="str">
        <f>'Pregnant Women Participating'!A86</f>
        <v>Northern Arapahoe, WY</v>
      </c>
      <c r="B86" s="73">
        <v>5</v>
      </c>
      <c r="C86" s="74">
        <v>6</v>
      </c>
      <c r="D86" s="74">
        <v>5</v>
      </c>
      <c r="E86" s="74">
        <v>6</v>
      </c>
      <c r="F86" s="74">
        <v>8</v>
      </c>
      <c r="G86" s="74">
        <v>8</v>
      </c>
      <c r="H86" s="74">
        <v>9</v>
      </c>
      <c r="I86" s="74">
        <v>11</v>
      </c>
      <c r="J86" s="74">
        <v>9</v>
      </c>
      <c r="K86" s="74">
        <v>8</v>
      </c>
      <c r="L86" s="74">
        <v>11</v>
      </c>
      <c r="M86" s="75">
        <v>9</v>
      </c>
      <c r="N86" s="73">
        <f t="shared" si="0"/>
        <v>7.916666666666667</v>
      </c>
    </row>
    <row r="87" spans="1:14" ht="12" customHeight="1">
      <c r="A87" s="72" t="str">
        <f>'Pregnant Women Participating'!A87</f>
        <v>Shoshone Tribe, WY</v>
      </c>
      <c r="B87" s="73">
        <v>4</v>
      </c>
      <c r="C87" s="74">
        <v>4</v>
      </c>
      <c r="D87" s="74">
        <v>3</v>
      </c>
      <c r="E87" s="74">
        <v>3</v>
      </c>
      <c r="F87" s="74">
        <v>3</v>
      </c>
      <c r="G87" s="74">
        <v>3</v>
      </c>
      <c r="H87" s="74">
        <v>4</v>
      </c>
      <c r="I87" s="74">
        <v>4</v>
      </c>
      <c r="J87" s="74">
        <v>7</v>
      </c>
      <c r="K87" s="74">
        <v>5</v>
      </c>
      <c r="L87" s="74">
        <v>7</v>
      </c>
      <c r="M87" s="75">
        <v>9</v>
      </c>
      <c r="N87" s="73">
        <f t="shared" si="0"/>
        <v>4.666666666666667</v>
      </c>
    </row>
    <row r="88" spans="1:14" s="82" customFormat="1" ht="24.75" customHeight="1">
      <c r="A88" s="77" t="str">
        <f>'Pregnant Women Participating'!A88</f>
        <v>Mountain Plains</v>
      </c>
      <c r="B88" s="78">
        <v>17270</v>
      </c>
      <c r="C88" s="79">
        <v>15465</v>
      </c>
      <c r="D88" s="79">
        <v>15472</v>
      </c>
      <c r="E88" s="79">
        <v>15587</v>
      </c>
      <c r="F88" s="79">
        <v>15559</v>
      </c>
      <c r="G88" s="79">
        <v>15308</v>
      </c>
      <c r="H88" s="79">
        <v>14839</v>
      </c>
      <c r="I88" s="79">
        <v>14667</v>
      </c>
      <c r="J88" s="79">
        <v>14483</v>
      </c>
      <c r="K88" s="79">
        <v>14245</v>
      </c>
      <c r="L88" s="79">
        <v>14837</v>
      </c>
      <c r="M88" s="80">
        <v>14810</v>
      </c>
      <c r="N88" s="78">
        <f t="shared" si="0"/>
        <v>15211.833333333334</v>
      </c>
    </row>
    <row r="89" spans="1:14" ht="12" customHeight="1">
      <c r="A89" s="83" t="str">
        <f>'Pregnant Women Participating'!A89</f>
        <v>Alaska</v>
      </c>
      <c r="B89" s="73">
        <v>781</v>
      </c>
      <c r="C89" s="74">
        <v>767</v>
      </c>
      <c r="D89" s="74">
        <v>760</v>
      </c>
      <c r="E89" s="74">
        <v>747</v>
      </c>
      <c r="F89" s="74">
        <v>732</v>
      </c>
      <c r="G89" s="74">
        <v>699</v>
      </c>
      <c r="H89" s="74">
        <v>718</v>
      </c>
      <c r="I89" s="74">
        <v>754</v>
      </c>
      <c r="J89" s="74">
        <v>760</v>
      </c>
      <c r="K89" s="74">
        <v>764</v>
      </c>
      <c r="L89" s="74">
        <v>814</v>
      </c>
      <c r="M89" s="75">
        <v>820</v>
      </c>
      <c r="N89" s="73">
        <f t="shared" si="0"/>
        <v>759.6666666666666</v>
      </c>
    </row>
    <row r="90" spans="1:14" ht="12" customHeight="1">
      <c r="A90" s="83" t="str">
        <f>'Pregnant Women Participating'!A90</f>
        <v>American Samoa</v>
      </c>
      <c r="B90" s="73">
        <v>480</v>
      </c>
      <c r="C90" s="74">
        <v>471</v>
      </c>
      <c r="D90" s="74">
        <v>464</v>
      </c>
      <c r="E90" s="74">
        <v>458</v>
      </c>
      <c r="F90" s="74">
        <v>470</v>
      </c>
      <c r="G90" s="74">
        <v>468</v>
      </c>
      <c r="H90" s="74">
        <v>449</v>
      </c>
      <c r="I90" s="74">
        <v>442</v>
      </c>
      <c r="J90" s="74">
        <v>440</v>
      </c>
      <c r="K90" s="74">
        <v>441</v>
      </c>
      <c r="L90" s="74">
        <v>438</v>
      </c>
      <c r="M90" s="75">
        <v>486</v>
      </c>
      <c r="N90" s="73">
        <f t="shared" si="0"/>
        <v>458.9166666666667</v>
      </c>
    </row>
    <row r="91" spans="1:14" ht="12" customHeight="1">
      <c r="A91" s="83" t="str">
        <f>'Pregnant Women Participating'!A91</f>
        <v>Arizona</v>
      </c>
      <c r="B91" s="73">
        <v>8170</v>
      </c>
      <c r="C91" s="74">
        <v>8044</v>
      </c>
      <c r="D91" s="74">
        <v>8182</v>
      </c>
      <c r="E91" s="74">
        <v>8094</v>
      </c>
      <c r="F91" s="74">
        <v>7898</v>
      </c>
      <c r="G91" s="74">
        <v>7882</v>
      </c>
      <c r="H91" s="74">
        <v>7663</v>
      </c>
      <c r="I91" s="74">
        <v>7567</v>
      </c>
      <c r="J91" s="74">
        <v>7461</v>
      </c>
      <c r="K91" s="74">
        <v>7363</v>
      </c>
      <c r="L91" s="74">
        <v>7608</v>
      </c>
      <c r="M91" s="75">
        <v>7501</v>
      </c>
      <c r="N91" s="73">
        <f t="shared" si="0"/>
        <v>7786.083333333333</v>
      </c>
    </row>
    <row r="92" spans="1:14" ht="12" customHeight="1">
      <c r="A92" s="83" t="str">
        <f>'Pregnant Women Participating'!A92</f>
        <v>California</v>
      </c>
      <c r="B92" s="73">
        <v>46781</v>
      </c>
      <c r="C92" s="74">
        <v>45514</v>
      </c>
      <c r="D92" s="74">
        <v>45934</v>
      </c>
      <c r="E92" s="74">
        <v>45447</v>
      </c>
      <c r="F92" s="74">
        <v>44990</v>
      </c>
      <c r="G92" s="74">
        <v>45283</v>
      </c>
      <c r="H92" s="74">
        <v>44563</v>
      </c>
      <c r="I92" s="74">
        <v>44251</v>
      </c>
      <c r="J92" s="74">
        <v>44217</v>
      </c>
      <c r="K92" s="74">
        <v>43650</v>
      </c>
      <c r="L92" s="74">
        <v>44701</v>
      </c>
      <c r="M92" s="75">
        <v>44821</v>
      </c>
      <c r="N92" s="73">
        <f t="shared" si="0"/>
        <v>45012.666666666664</v>
      </c>
    </row>
    <row r="93" spans="1:14" ht="12" customHeight="1">
      <c r="A93" s="83" t="str">
        <f>'Pregnant Women Participating'!A93</f>
        <v>Guam</v>
      </c>
      <c r="B93" s="73">
        <v>283</v>
      </c>
      <c r="C93" s="74">
        <v>266</v>
      </c>
      <c r="D93" s="74">
        <v>264</v>
      </c>
      <c r="E93" s="74">
        <v>261</v>
      </c>
      <c r="F93" s="74">
        <v>261</v>
      </c>
      <c r="G93" s="74">
        <v>302</v>
      </c>
      <c r="H93" s="74">
        <v>300</v>
      </c>
      <c r="I93" s="74">
        <v>282</v>
      </c>
      <c r="J93" s="74">
        <v>298</v>
      </c>
      <c r="K93" s="74">
        <v>303</v>
      </c>
      <c r="L93" s="74">
        <v>298</v>
      </c>
      <c r="M93" s="75">
        <v>314</v>
      </c>
      <c r="N93" s="73">
        <f t="shared" si="0"/>
        <v>286</v>
      </c>
    </row>
    <row r="94" spans="1:14" ht="12" customHeight="1">
      <c r="A94" s="83" t="str">
        <f>'Pregnant Women Participating'!A94</f>
        <v>Hawaii</v>
      </c>
      <c r="B94" s="73">
        <v>810</v>
      </c>
      <c r="C94" s="74">
        <v>805</v>
      </c>
      <c r="D94" s="74">
        <v>817</v>
      </c>
      <c r="E94" s="74">
        <v>765</v>
      </c>
      <c r="F94" s="74">
        <v>776</v>
      </c>
      <c r="G94" s="74">
        <v>811</v>
      </c>
      <c r="H94" s="74">
        <v>823</v>
      </c>
      <c r="I94" s="74">
        <v>822</v>
      </c>
      <c r="J94" s="74">
        <v>828</v>
      </c>
      <c r="K94" s="74">
        <v>818</v>
      </c>
      <c r="L94" s="74">
        <v>809</v>
      </c>
      <c r="M94" s="75">
        <v>768</v>
      </c>
      <c r="N94" s="73">
        <f t="shared" si="0"/>
        <v>804.3333333333334</v>
      </c>
    </row>
    <row r="95" spans="1:14" ht="12" customHeight="1">
      <c r="A95" s="83" t="str">
        <f>'Pregnant Women Participating'!A95</f>
        <v>Idaho</v>
      </c>
      <c r="B95" s="73">
        <v>1035</v>
      </c>
      <c r="C95" s="74">
        <v>1020</v>
      </c>
      <c r="D95" s="74">
        <v>995</v>
      </c>
      <c r="E95" s="74">
        <v>1024</v>
      </c>
      <c r="F95" s="74">
        <v>1032</v>
      </c>
      <c r="G95" s="74">
        <v>1017</v>
      </c>
      <c r="H95" s="74">
        <v>990</v>
      </c>
      <c r="I95" s="74">
        <v>963</v>
      </c>
      <c r="J95" s="74">
        <v>984</v>
      </c>
      <c r="K95" s="74">
        <v>985</v>
      </c>
      <c r="L95" s="74">
        <v>993</v>
      </c>
      <c r="M95" s="75">
        <v>968</v>
      </c>
      <c r="N95" s="73">
        <f t="shared" si="0"/>
        <v>1000.5</v>
      </c>
    </row>
    <row r="96" spans="1:14" ht="12" customHeight="1">
      <c r="A96" s="83" t="str">
        <f>'Pregnant Women Participating'!A96</f>
        <v>Nevada</v>
      </c>
      <c r="B96" s="73">
        <v>3121</v>
      </c>
      <c r="C96" s="74">
        <v>3040</v>
      </c>
      <c r="D96" s="74">
        <v>2985</v>
      </c>
      <c r="E96" s="74">
        <v>2952</v>
      </c>
      <c r="F96" s="74">
        <v>2884</v>
      </c>
      <c r="G96" s="74">
        <v>2881</v>
      </c>
      <c r="H96" s="74">
        <v>2845</v>
      </c>
      <c r="I96" s="74">
        <v>2810</v>
      </c>
      <c r="J96" s="74">
        <v>2863</v>
      </c>
      <c r="K96" s="74">
        <v>2882</v>
      </c>
      <c r="L96" s="74">
        <v>2993</v>
      </c>
      <c r="M96" s="75">
        <v>3034</v>
      </c>
      <c r="N96" s="73">
        <f t="shared" si="0"/>
        <v>2940.8333333333335</v>
      </c>
    </row>
    <row r="97" spans="1:14" ht="12" customHeight="1">
      <c r="A97" s="83" t="str">
        <f>'Pregnant Women Participating'!A97</f>
        <v>Oregon</v>
      </c>
      <c r="B97" s="73">
        <v>1937</v>
      </c>
      <c r="C97" s="74">
        <v>1855</v>
      </c>
      <c r="D97" s="74">
        <v>1842</v>
      </c>
      <c r="E97" s="74">
        <v>1848</v>
      </c>
      <c r="F97" s="74">
        <v>1825</v>
      </c>
      <c r="G97" s="74">
        <v>1817</v>
      </c>
      <c r="H97" s="74">
        <v>1755</v>
      </c>
      <c r="I97" s="74">
        <v>1805</v>
      </c>
      <c r="J97" s="74">
        <v>1863</v>
      </c>
      <c r="K97" s="74">
        <v>1845</v>
      </c>
      <c r="L97" s="74">
        <v>1847</v>
      </c>
      <c r="M97" s="75">
        <v>1828</v>
      </c>
      <c r="N97" s="73">
        <f t="shared" si="0"/>
        <v>1838.9166666666667</v>
      </c>
    </row>
    <row r="98" spans="1:14" ht="12" customHeight="1">
      <c r="A98" s="83" t="str">
        <f>'Pregnant Women Participating'!A98</f>
        <v>Washington</v>
      </c>
      <c r="B98" s="73">
        <v>5620</v>
      </c>
      <c r="C98" s="74">
        <v>5477</v>
      </c>
      <c r="D98" s="74">
        <v>5473</v>
      </c>
      <c r="E98" s="74">
        <v>5415</v>
      </c>
      <c r="F98" s="74">
        <v>5387</v>
      </c>
      <c r="G98" s="74">
        <v>5566</v>
      </c>
      <c r="H98" s="74">
        <v>5545</v>
      </c>
      <c r="I98" s="74">
        <v>5538</v>
      </c>
      <c r="J98" s="74">
        <v>5597</v>
      </c>
      <c r="K98" s="74">
        <v>5575</v>
      </c>
      <c r="L98" s="74">
        <v>5750</v>
      </c>
      <c r="M98" s="75">
        <v>5823</v>
      </c>
      <c r="N98" s="73">
        <f t="shared" si="0"/>
        <v>5563.833333333333</v>
      </c>
    </row>
    <row r="99" spans="1:14" ht="12" customHeight="1">
      <c r="A99" s="83" t="str">
        <f>'Pregnant Women Participating'!A99</f>
        <v>Northern Marianas</v>
      </c>
      <c r="B99" s="73">
        <v>153</v>
      </c>
      <c r="C99" s="74">
        <v>145</v>
      </c>
      <c r="D99" s="74">
        <v>155</v>
      </c>
      <c r="E99" s="74">
        <v>158</v>
      </c>
      <c r="F99" s="74">
        <v>158</v>
      </c>
      <c r="G99" s="74">
        <v>157</v>
      </c>
      <c r="H99" s="74">
        <v>166</v>
      </c>
      <c r="I99" s="74">
        <v>175</v>
      </c>
      <c r="J99" s="74">
        <v>167</v>
      </c>
      <c r="K99" s="74">
        <v>167</v>
      </c>
      <c r="L99" s="74">
        <v>177</v>
      </c>
      <c r="M99" s="75">
        <v>167</v>
      </c>
      <c r="N99" s="73">
        <f t="shared" si="0"/>
        <v>162.08333333333334</v>
      </c>
    </row>
    <row r="100" spans="1:14" ht="12" customHeight="1">
      <c r="A100" s="83" t="str">
        <f>'Pregnant Women Participating'!A100</f>
        <v>Inter-Tribal Council, AZ</v>
      </c>
      <c r="B100" s="73">
        <v>204</v>
      </c>
      <c r="C100" s="74">
        <v>198</v>
      </c>
      <c r="D100" s="74">
        <v>211</v>
      </c>
      <c r="E100" s="74">
        <v>227</v>
      </c>
      <c r="F100" s="74">
        <v>223</v>
      </c>
      <c r="G100" s="74">
        <v>222</v>
      </c>
      <c r="H100" s="74">
        <v>230</v>
      </c>
      <c r="I100" s="74">
        <v>217</v>
      </c>
      <c r="J100" s="74">
        <v>236</v>
      </c>
      <c r="K100" s="74">
        <v>245</v>
      </c>
      <c r="L100" s="74">
        <v>237</v>
      </c>
      <c r="M100" s="75">
        <v>231</v>
      </c>
      <c r="N100" s="73">
        <f t="shared" si="0"/>
        <v>223.41666666666666</v>
      </c>
    </row>
    <row r="101" spans="1:14" ht="12" customHeight="1">
      <c r="A101" s="83" t="str">
        <f>'Pregnant Women Participating'!A101</f>
        <v>Navajo Nation, AZ</v>
      </c>
      <c r="B101" s="73">
        <v>444</v>
      </c>
      <c r="C101" s="74">
        <v>445</v>
      </c>
      <c r="D101" s="74">
        <v>421</v>
      </c>
      <c r="E101" s="74">
        <v>453</v>
      </c>
      <c r="F101" s="74">
        <v>403</v>
      </c>
      <c r="G101" s="74">
        <v>414</v>
      </c>
      <c r="H101" s="74">
        <v>403</v>
      </c>
      <c r="I101" s="74">
        <v>417</v>
      </c>
      <c r="J101" s="74">
        <v>417</v>
      </c>
      <c r="K101" s="74">
        <v>408</v>
      </c>
      <c r="L101" s="74">
        <v>410</v>
      </c>
      <c r="M101" s="75">
        <v>398</v>
      </c>
      <c r="N101" s="73">
        <f t="shared" si="0"/>
        <v>419.4166666666667</v>
      </c>
    </row>
    <row r="102" spans="1:14" ht="12" customHeight="1">
      <c r="A102" s="83" t="str">
        <f>'Pregnant Women Participating'!A102</f>
        <v>Inter-Tribal Council, NV</v>
      </c>
      <c r="B102" s="73">
        <v>55</v>
      </c>
      <c r="C102" s="74">
        <v>67</v>
      </c>
      <c r="D102" s="74">
        <v>55</v>
      </c>
      <c r="E102" s="74">
        <v>60</v>
      </c>
      <c r="F102" s="74">
        <v>54</v>
      </c>
      <c r="G102" s="74">
        <v>60</v>
      </c>
      <c r="H102" s="74">
        <v>66</v>
      </c>
      <c r="I102" s="74">
        <v>65</v>
      </c>
      <c r="J102" s="74">
        <v>63</v>
      </c>
      <c r="K102" s="74">
        <v>62</v>
      </c>
      <c r="L102" s="74">
        <v>64</v>
      </c>
      <c r="M102" s="75">
        <v>61</v>
      </c>
      <c r="N102" s="73">
        <f t="shared" si="0"/>
        <v>61</v>
      </c>
    </row>
    <row r="103" spans="1:14" s="82" customFormat="1" ht="24.75" customHeight="1">
      <c r="A103" s="77" t="str">
        <f>'Pregnant Women Participating'!A103</f>
        <v>Western Region</v>
      </c>
      <c r="B103" s="78">
        <v>69874</v>
      </c>
      <c r="C103" s="79">
        <v>68114</v>
      </c>
      <c r="D103" s="79">
        <v>68558</v>
      </c>
      <c r="E103" s="79">
        <v>67909</v>
      </c>
      <c r="F103" s="79">
        <v>67093</v>
      </c>
      <c r="G103" s="79">
        <v>67579</v>
      </c>
      <c r="H103" s="79">
        <v>66516</v>
      </c>
      <c r="I103" s="79">
        <v>66108</v>
      </c>
      <c r="J103" s="79">
        <v>66194</v>
      </c>
      <c r="K103" s="79">
        <v>65508</v>
      </c>
      <c r="L103" s="79">
        <v>67139</v>
      </c>
      <c r="M103" s="80">
        <v>67220</v>
      </c>
      <c r="N103" s="78">
        <f t="shared" si="0"/>
        <v>67317.66666666667</v>
      </c>
    </row>
    <row r="104" spans="1:14" s="88" customFormat="1" ht="16.5" customHeight="1" thickBot="1">
      <c r="A104" s="84" t="str">
        <f>'Pregnant Women Participating'!A104</f>
        <v>TOTAL</v>
      </c>
      <c r="B104" s="85">
        <v>354627</v>
      </c>
      <c r="C104" s="86">
        <v>349509</v>
      </c>
      <c r="D104" s="86">
        <v>350953</v>
      </c>
      <c r="E104" s="86">
        <v>347617</v>
      </c>
      <c r="F104" s="86">
        <v>346947</v>
      </c>
      <c r="G104" s="86">
        <v>349463</v>
      </c>
      <c r="H104" s="86">
        <v>345087</v>
      </c>
      <c r="I104" s="86">
        <v>344453</v>
      </c>
      <c r="J104" s="86">
        <v>341479</v>
      </c>
      <c r="K104" s="86">
        <v>339292</v>
      </c>
      <c r="L104" s="86">
        <v>345247</v>
      </c>
      <c r="M104" s="87">
        <v>346649</v>
      </c>
      <c r="N104" s="85">
        <f t="shared" si="0"/>
        <v>346776.9166666667</v>
      </c>
    </row>
    <row r="105" s="76" customFormat="1" ht="12.75" customHeight="1" thickTop="1">
      <c r="A105" s="89"/>
    </row>
    <row r="106" ht="12">
      <c r="A106" s="89"/>
    </row>
    <row r="107" s="90" customFormat="1" ht="12.75">
      <c r="A107" s="62" t="s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Shi, Jianbai - FNS (Contractor)</dc:creator>
  <cp:keywords/>
  <dc:description/>
  <cp:lastModifiedBy>Mountjoy, Candy - FNS</cp:lastModifiedBy>
  <cp:lastPrinted>2007-07-12T20:45:57Z</cp:lastPrinted>
  <dcterms:created xsi:type="dcterms:W3CDTF">2003-03-31T18:32:09Z</dcterms:created>
  <dcterms:modified xsi:type="dcterms:W3CDTF">2018-12-03T19:08:06Z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Writer version">
    <vt:lpwstr/>
  </property>
</Properties>
</file>