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777" activeTab="2"/>
  </bookViews>
  <sheets>
    <sheet name="2000-2003 NPM weekly harv" sheetId="1" r:id="rId1"/>
    <sheet name="Notes on below-MCN stock calcs" sheetId="2" r:id="rId2"/>
    <sheet name="Belwo-MCN stock calcs summary" sheetId="3" r:id="rId3"/>
    <sheet name="SIMPASS fr March 2003 - BiOp" sheetId="4" r:id="rId4"/>
    <sheet name="Subs Run at Large JDA" sheetId="5" r:id="rId5"/>
    <sheet name="Subs Run at Large Bon" sheetId="6" r:id="rId6"/>
    <sheet name="Average, BON &amp; JDA" sheetId="7" r:id="rId7"/>
  </sheets>
  <definedNames>
    <definedName name="_xlnm.Print_Area" localSheetId="2">'Belwo-MCN stock calcs summary'!$A$1:$H$60</definedName>
    <definedName name="_xlnm.Print_Titles" localSheetId="2">'Belwo-MCN stock calcs summary'!$1:$3</definedName>
  </definedNames>
  <calcPr fullCalcOnLoad="1"/>
</workbook>
</file>

<file path=xl/comments4.xml><?xml version="1.0" encoding="utf-8"?>
<comments xmlns="http://schemas.openxmlformats.org/spreadsheetml/2006/main">
  <authors>
    <author>Anyone</author>
  </authors>
  <commentList>
    <comment ref="A5" authorId="0">
      <text>
        <r>
          <rPr>
            <sz val="14"/>
            <rFont val="Tahoma"/>
            <family val="2"/>
          </rPr>
          <t>Spill efficiencies are entered for each project by clicking on the project tab at the bottom of this page and  then changing the tables in the spill effeciency section found on the project page.  You can also set up the appropriate efficiecy by running a species macor (however, this will also reset all the passage parameters).</t>
        </r>
      </text>
    </comment>
    <comment ref="A10" authorId="0">
      <text>
        <r>
          <rPr>
            <sz val="14"/>
            <rFont val="Tahoma"/>
            <family val="2"/>
          </rPr>
          <t>Spill efficiencies are entered for each project by clicking on the project tab at the bottom of this page and  then changing the tables in the spill effeciency section found on the project page.  You can also set up the appropriate efficiecy by running a species macor (however, this will also reset all the passage parameters).</t>
        </r>
      </text>
    </comment>
  </commentList>
</comments>
</file>

<file path=xl/sharedStrings.xml><?xml version="1.0" encoding="utf-8"?>
<sst xmlns="http://schemas.openxmlformats.org/spreadsheetml/2006/main" count="559" uniqueCount="274">
  <si>
    <t>Smolt</t>
  </si>
  <si>
    <t>Index (F</t>
  </si>
  <si>
    <t>ish/Day)</t>
  </si>
  <si>
    <t>ALL</t>
  </si>
  <si>
    <t>type:Chin</t>
  </si>
  <si>
    <t>ook-0 pro</t>
  </si>
  <si>
    <t>j:Bonnevi</t>
  </si>
  <si>
    <t>lle</t>
  </si>
  <si>
    <t>Date</t>
  </si>
  <si>
    <t>average</t>
  </si>
  <si>
    <t>percent</t>
  </si>
  <si>
    <t>Bonn</t>
  </si>
  <si>
    <t>7/1-7/20</t>
  </si>
  <si>
    <t>7/21-7/31</t>
  </si>
  <si>
    <t>8/1-8/15</t>
  </si>
  <si>
    <t>8/16-8/31</t>
  </si>
  <si>
    <t>8/1-8/31</t>
  </si>
  <si>
    <t>total</t>
  </si>
  <si>
    <t>total tags:</t>
  </si>
  <si>
    <t>max</t>
  </si>
  <si>
    <t>excluding 2001</t>
  </si>
  <si>
    <t>min</t>
  </si>
  <si>
    <t>avg</t>
  </si>
  <si>
    <t>TOTAL</t>
  </si>
  <si>
    <t>run:H</t>
  </si>
  <si>
    <t>atchery f</t>
  </si>
  <si>
    <t>run:U</t>
  </si>
  <si>
    <t>nknown ft</t>
  </si>
  <si>
    <t>ype:Chino</t>
  </si>
  <si>
    <t>ok-0 proj</t>
  </si>
  <si>
    <t>:Bonnevil</t>
  </si>
  <si>
    <t>le</t>
  </si>
  <si>
    <t>run:W</t>
  </si>
  <si>
    <t>ild ftype</t>
  </si>
  <si>
    <t>:Chinook-</t>
  </si>
  <si>
    <t>0 proj:Bo</t>
  </si>
  <si>
    <t>nneville</t>
  </si>
  <si>
    <t>FROM:</t>
  </si>
  <si>
    <t>timing 03-29.xls</t>
  </si>
  <si>
    <t>Cumulative</t>
  </si>
  <si>
    <t>j:John Da</t>
  </si>
  <si>
    <t>y</t>
  </si>
  <si>
    <t>:John Day</t>
  </si>
  <si>
    <t>0 proj:Jo</t>
  </si>
  <si>
    <t>hn Day</t>
  </si>
  <si>
    <t>Average</t>
  </si>
  <si>
    <t>Percentiles:</t>
  </si>
  <si>
    <t>25th</t>
  </si>
  <si>
    <t>50th</t>
  </si>
  <si>
    <t>75th</t>
  </si>
  <si>
    <t>100th</t>
  </si>
  <si>
    <t>BiOp spill.</t>
  </si>
  <si>
    <t xml:space="preserve">                                    Input at head of Lower Granite Pool:</t>
  </si>
  <si>
    <t>Input at mouth of Snake River:</t>
  </si>
  <si>
    <t>FLOW INPUTS</t>
  </si>
  <si>
    <t>LGR</t>
  </si>
  <si>
    <t>LGS</t>
  </si>
  <si>
    <t>LMN</t>
  </si>
  <si>
    <t>IHR</t>
  </si>
  <si>
    <t>SR Mouth</t>
  </si>
  <si>
    <t>MCN</t>
  </si>
  <si>
    <t>JDA</t>
  </si>
  <si>
    <t>TDA</t>
  </si>
  <si>
    <t>BON</t>
  </si>
  <si>
    <t>To Salt</t>
  </si>
  <si>
    <t>FIRST DAILY PERIOD (Typically Night)</t>
  </si>
  <si>
    <t>Project</t>
  </si>
  <si>
    <t>PI</t>
  </si>
  <si>
    <t>PII</t>
  </si>
  <si>
    <t xml:space="preserve">   Spill Efficiency</t>
  </si>
  <si>
    <t xml:space="preserve">   Total Flow </t>
  </si>
  <si>
    <t xml:space="preserve">   Total Spill Flow</t>
  </si>
  <si>
    <t xml:space="preserve">    Spill Flow Through Raised Crest</t>
  </si>
  <si>
    <t>SECOND DAILY PERIOD (Typically Day)</t>
  </si>
  <si>
    <t xml:space="preserve">  </t>
  </si>
  <si>
    <t xml:space="preserve">   Total Flow</t>
  </si>
  <si>
    <t xml:space="preserve">   Total Spill Flow (standard &amp; raised crest bays)</t>
  </si>
  <si>
    <t>PASSAGE AND SURVIVAL INPUTS</t>
  </si>
  <si>
    <t>Diel (% of fish passing during first period spill hours)</t>
  </si>
  <si>
    <t>n/a</t>
  </si>
  <si>
    <t>FGE (Both Periods)</t>
  </si>
  <si>
    <t>Sluiceway or Surface Bypass Collector Efficiency</t>
  </si>
  <si>
    <t>Bonneville Data  ------------&gt;</t>
  </si>
  <si>
    <t>PH Priority (PH1=1, PH2=2)</t>
  </si>
  <si>
    <t xml:space="preserve">  Capped Spill Hours</t>
  </si>
  <si>
    <t>Turbine Survival</t>
  </si>
  <si>
    <t>Spillway Survival</t>
  </si>
  <si>
    <t>Raised Crest Survival</t>
  </si>
  <si>
    <t>Bypass Survival</t>
  </si>
  <si>
    <t>Sluiceway or Surface Bypass Collector Survival</t>
  </si>
  <si>
    <t>Tailrace Survival</t>
  </si>
  <si>
    <t>Pool Survival</t>
  </si>
  <si>
    <t>GBD Mortality</t>
  </si>
  <si>
    <t>Snake River Reach</t>
  </si>
  <si>
    <t>L. Columbia Reach</t>
  </si>
  <si>
    <t>Reach Survival (BON to saltwater for transported fish)</t>
  </si>
  <si>
    <t>Transport Survival (in barge)</t>
  </si>
  <si>
    <t>D Value for Transported Fish</t>
  </si>
  <si>
    <t xml:space="preserve">Lower D Value: </t>
  </si>
  <si>
    <t xml:space="preserve">Mid D Value: </t>
  </si>
  <si>
    <t>Upper D Value:</t>
  </si>
  <si>
    <t>OUTPUTS</t>
  </si>
  <si>
    <t>SRM</t>
  </si>
  <si>
    <t>System</t>
  </si>
  <si>
    <t>Fish Passage Efficiency (FPE)</t>
  </si>
  <si>
    <t>Daily average spill</t>
  </si>
  <si>
    <t>First period average spill</t>
  </si>
  <si>
    <t>Second period average spill</t>
  </si>
  <si>
    <t>Turbine Passage</t>
  </si>
  <si>
    <t>Bypass Passage (and/or Collection)</t>
  </si>
  <si>
    <t xml:space="preserve">Sluiceway or Surface Bypass Passage </t>
  </si>
  <si>
    <t>Spill Passage (Normal Bays Only)</t>
  </si>
  <si>
    <t>Raise Crest Spill Passage</t>
  </si>
  <si>
    <t>TRANSPORT ESTIMATES</t>
  </si>
  <si>
    <t>To Salt Survival</t>
  </si>
  <si>
    <t>Total</t>
  </si>
  <si>
    <t>In-River</t>
  </si>
  <si>
    <t>Transp.</t>
  </si>
  <si>
    <t>SR pop arriving w/ full transport (LGR, LGS, LMN, MCN)</t>
  </si>
  <si>
    <t>SR pop arriving w/ 3 collector dams (LGR, LGS, LMN)</t>
  </si>
  <si>
    <t>SR pop arriving w/ 2 collector dams (LGR, LGS)</t>
  </si>
  <si>
    <t>SR pop arriving w/ 1 collector dam (LGR)</t>
  </si>
  <si>
    <t>SR pop collected at...</t>
  </si>
  <si>
    <t>Cumulative SR pop collected</t>
  </si>
  <si>
    <t>Mid-C pop arriving w/ collection at MCN</t>
  </si>
  <si>
    <t>Mid-C pop collected at…</t>
  </si>
  <si>
    <t>INRIVER SURVIVAL ESTIMATES</t>
  </si>
  <si>
    <t>Dam plus Pool Survival (per dam and system)</t>
  </si>
  <si>
    <t>Dam Survival (per dam and all dams)</t>
  </si>
  <si>
    <t>Turbine Mortality at Individual Dams</t>
  </si>
  <si>
    <t>Cumulative Survival w/o transport (SR Stocks)</t>
  </si>
  <si>
    <t>Cumulative Survival w/o transport (Mid-C Stocks)</t>
  </si>
  <si>
    <t xml:space="preserve">To Salt </t>
  </si>
  <si>
    <t>Number of Juveniles Migrating</t>
  </si>
  <si>
    <t>FALL CHINOOK</t>
  </si>
  <si>
    <t>Priest Rapids &amp; Ringold Springs Hatcheries</t>
  </si>
  <si>
    <t>Hanford Reach Natural</t>
  </si>
  <si>
    <t>Yakima River &amp; Marion Drain</t>
  </si>
  <si>
    <t>Listed Wild Snake River</t>
  </si>
  <si>
    <t>Unlisted Lyons Ferry Hatchery</t>
  </si>
  <si>
    <t>Unlisted Nez Perce and Big Canyon Hatcheries</t>
  </si>
  <si>
    <t>Deschutes River</t>
  </si>
  <si>
    <t>Klickitat River</t>
  </si>
  <si>
    <t>Umatilla River</t>
  </si>
  <si>
    <t>Little White Salmon River</t>
  </si>
  <si>
    <t>SUMMER CHINOOK</t>
  </si>
  <si>
    <t>Upper-Columbia</t>
  </si>
  <si>
    <t>Total @ JDA dam</t>
  </si>
  <si>
    <t>Umatilla as proportion of JDA total</t>
  </si>
  <si>
    <t>Juvenile Timing:</t>
  </si>
  <si>
    <t>6A - Bonneville Trail Head</t>
  </si>
  <si>
    <t>6B - Cascade Locks Boat Ramp</t>
  </si>
  <si>
    <t>7A - Maryhill State Park</t>
  </si>
  <si>
    <t>7B - Bingen Marina</t>
  </si>
  <si>
    <t>7C - Hood River Marina</t>
  </si>
  <si>
    <t>8 - The Dalles Boat Basin</t>
  </si>
  <si>
    <t>9 - Giles French</t>
  </si>
  <si>
    <t>10 - Columbia Point Park</t>
  </si>
  <si>
    <t>10A - Ringold Boat Ramp</t>
  </si>
  <si>
    <t>10B - Umatilla Boat Ramp</t>
  </si>
  <si>
    <t>11 - Vernita Bridge Rest Area</t>
  </si>
  <si>
    <t>Below, etc - per Skidmore 03-29</t>
  </si>
  <si>
    <t>BON-MCN</t>
  </si>
  <si>
    <t>UC</t>
  </si>
  <si>
    <t>Week</t>
  </si>
  <si>
    <t>April 30 thru May 6</t>
  </si>
  <si>
    <t>May 7 thru 13</t>
  </si>
  <si>
    <t>May 15 thru May 21</t>
  </si>
  <si>
    <t>May 14 thru 20</t>
  </si>
  <si>
    <t>May 22 thru May 28</t>
  </si>
  <si>
    <t>May 21 thru 27</t>
  </si>
  <si>
    <t>May 29 thru June 4</t>
  </si>
  <si>
    <t>May 28 thru June 3</t>
  </si>
  <si>
    <t>June 5 thru June 11</t>
  </si>
  <si>
    <t>June 4 thru June 10</t>
  </si>
  <si>
    <t>June 12 thru June 18</t>
  </si>
  <si>
    <t>June 11 thru June 17</t>
  </si>
  <si>
    <t>June 19 thru June 25</t>
  </si>
  <si>
    <t>June 18 thru June 24</t>
  </si>
  <si>
    <t>June 26 thru July 2</t>
  </si>
  <si>
    <t>June 25 thru July 1</t>
  </si>
  <si>
    <t>July 3 thru July 9</t>
  </si>
  <si>
    <t>July 2 thru July 8</t>
  </si>
  <si>
    <t>July 10 thru July 16</t>
  </si>
  <si>
    <t>July 9 thru July 15</t>
  </si>
  <si>
    <t>July 17 thru July 23</t>
  </si>
  <si>
    <t>July 16 thru July 22</t>
  </si>
  <si>
    <t>July 24 thru July 30</t>
  </si>
  <si>
    <t>July 23 thru July 29</t>
  </si>
  <si>
    <t>July 31 thru Aug 6</t>
  </si>
  <si>
    <t>July 30 thru August 5</t>
  </si>
  <si>
    <t>Aug 7 thru Aug 13</t>
  </si>
  <si>
    <t>August 6 thru August 12</t>
  </si>
  <si>
    <t>Aug 14 thru Aug 20</t>
  </si>
  <si>
    <t>August 13 thru August 19</t>
  </si>
  <si>
    <t>Aug 21 thru Aug 27</t>
  </si>
  <si>
    <t>August 20 thru August 26</t>
  </si>
  <si>
    <t>Aug 28 thru Sep 3</t>
  </si>
  <si>
    <t>August 27 thru September 2</t>
  </si>
  <si>
    <t>Sep 4 thru Sep 10</t>
  </si>
  <si>
    <t>September 3 thru September 9</t>
  </si>
  <si>
    <t>Sep 11 thru Sep 17</t>
  </si>
  <si>
    <t>September 10 thru September 16</t>
  </si>
  <si>
    <t>Sep 18 thru sep 24</t>
  </si>
  <si>
    <t>September 17 thru September 23</t>
  </si>
  <si>
    <t>Sep 25 thru Oct 1</t>
  </si>
  <si>
    <t>September 24 thru September 30</t>
  </si>
  <si>
    <t>Oct 2 thru Oct 8</t>
  </si>
  <si>
    <t>October 1 thru October 7</t>
  </si>
  <si>
    <t>Oct 9 thru Oct 15</t>
  </si>
  <si>
    <t>October 8 thru October 14</t>
  </si>
  <si>
    <t>All years (average)</t>
  </si>
  <si>
    <t>BON rumsum</t>
  </si>
  <si>
    <t>UC runsum</t>
  </si>
  <si>
    <t>BON cum %</t>
  </si>
  <si>
    <t>UC cum %</t>
  </si>
  <si>
    <t>BON Q's</t>
  </si>
  <si>
    <t>UC Q's</t>
  </si>
  <si>
    <t>Source:</t>
  </si>
  <si>
    <t>BONN-MCN-UC catch.xls</t>
  </si>
  <si>
    <t>Dates:</t>
  </si>
  <si>
    <t>from "Average, BON &amp; JDA"</t>
  </si>
  <si>
    <t>Cum. Catch</t>
  </si>
  <si>
    <t>Harvest Quartile</t>
  </si>
  <si>
    <t>Approx. length, days</t>
  </si>
  <si>
    <t>0th</t>
  </si>
  <si>
    <t>Catch increase, 5% exp. Rate</t>
  </si>
  <si>
    <t>Catch increase, 11% exp. Rate</t>
  </si>
  <si>
    <t>Total consumption change, 0.05 smolts/NPM</t>
  </si>
  <si>
    <t>Change in Umatilla smolts consumed (ignores smolt vs. NPM harvest timing)</t>
  </si>
  <si>
    <t>Harvest quartiles</t>
  </si>
  <si>
    <t>Change in Umatilla smolts consumed (weighted to incorporate smolt timing)</t>
  </si>
  <si>
    <t>Passage Q</t>
  </si>
  <si>
    <t>Total increase in smolts</t>
  </si>
  <si>
    <t>-</t>
  </si>
  <si>
    <t>Current (2000-2003 average) NPM catch and timing, from "2000-2003 NPM weekly harv"</t>
  </si>
  <si>
    <t>Affected Stock (from SIMPASS march 10 version)</t>
  </si>
  <si>
    <t>Number migrating (rows 4-16, columns A-B) from March 10 SIMPASS summary worksheet</t>
  </si>
  <si>
    <t>Line 16 (total at JDA) is just the sum of D4-D15</t>
  </si>
  <si>
    <t>Juvenile timing assumes Umatilla has same timing as run-at-large, average of timing at BON &amp; JDA</t>
  </si>
  <si>
    <t>Harvest quartiles (rows 20-24, 28-32, 34-40) from weekly NPM harvest averages, MCN-BON, 2000-2003</t>
  </si>
  <si>
    <t>Changes in Umatilla smolts consumed (rows 50-59) does using smolt timing as described in note 6.</t>
  </si>
  <si>
    <t># arriving at JDA (assumed to be the population available for predators) uses SIMPASS MCN to JDA survival</t>
  </si>
  <si>
    <t>For Priest and Hanford Reach natural stocks, subtracts out # transported at MCN</t>
  </si>
  <si>
    <t>Umatilla as proportion is used to get effects on Umatilla population</t>
  </si>
  <si>
    <t>Changes in smolts consumed (rows 42-49) uses a consumption rate of 0.05 smolts/NPM/day.  This section ignores timing, but see next section</t>
  </si>
  <si>
    <t>Increase in survival</t>
  </si>
  <si>
    <t>See "Notes … " worksheet for details</t>
  </si>
  <si>
    <t>Note #1</t>
  </si>
  <si>
    <t xml:space="preserve"># Arriving @ MCN dam </t>
  </si>
  <si>
    <t># Arriving @ JDA dam (notes 2-3)</t>
  </si>
  <si>
    <t>Note 4</t>
  </si>
  <si>
    <t>Note 5</t>
  </si>
  <si>
    <t>Note 6</t>
  </si>
  <si>
    <t>Note 7</t>
  </si>
  <si>
    <t>Note 8</t>
  </si>
  <si>
    <t>Note 9</t>
  </si>
  <si>
    <t>Note 10</t>
  </si>
  <si>
    <t>Percent increase in survival (row 59) is about 2% of 5% catch increase, or 4.4% for an 11% NPM catch increase.  I assume that this will be the same for Deschutes and Little White Salmon as well.</t>
  </si>
  <si>
    <t>Smolts "saved" in estuary</t>
  </si>
  <si>
    <t>Smolts to salt</t>
  </si>
  <si>
    <t>Survival from JDA through TDA and BON</t>
  </si>
  <si>
    <t>Note 11</t>
  </si>
  <si>
    <t>Change in estuary survival rate</t>
  </si>
  <si>
    <t>Note 12</t>
  </si>
  <si>
    <t>From SNFAC pred ctrl with timing 03-17-04.xls</t>
  </si>
  <si>
    <t>Additional smolts saved (to-salt * change in suvival rate)</t>
  </si>
  <si>
    <t>Total saved</t>
  </si>
  <si>
    <t>As % of starting # (1.08 M)</t>
  </si>
  <si>
    <t>Note 13</t>
  </si>
  <si>
    <t>Total smolts saved from NPM / 1.08 million (starting #)</t>
  </si>
  <si>
    <t>Total entering hydrosystem</t>
  </si>
  <si>
    <t>Total Saved, 5% NPM increase</t>
  </si>
  <si>
    <t>Total Saved, 11% NPM increase</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</si>
</sst>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hh:mm:ss\ AM/PM_)"/>
    <numFmt numFmtId="166" formatCode="0.0_)"/>
    <numFmt numFmtId="167" formatCode="0_)"/>
    <numFmt numFmtId="168" formatCode="0.00_)"/>
    <numFmt numFmtId="169" formatCode="0.000_)"/>
    <numFmt numFmtId="170" formatCode="0.0000_)"/>
    <numFmt numFmtId="171" formatCode="General_)"/>
    <numFmt numFmtId="172" formatCode="0.000"/>
    <numFmt numFmtId="173" formatCode="0.0"/>
    <numFmt numFmtId="174" formatCode="0.0%"/>
    <numFmt numFmtId="175" formatCode="00000"/>
    <numFmt numFmtId="176" formatCode="0.000%"/>
    <numFmt numFmtId="177" formatCode="0.0000000"/>
    <numFmt numFmtId="178" formatCode="0.0000%"/>
    <numFmt numFmtId="179" formatCode="0.0000"/>
    <numFmt numFmtId="180" formatCode="0.00000"/>
    <numFmt numFmtId="181" formatCode="_(* #,##0.000_);_(* \(#,##0.000\);_(* &quot;-&quot;??_);_(@_)"/>
    <numFmt numFmtId="182" formatCode="_(* #,##0.0_);_(* \(#,##0.0\);_(* &quot;-&quot;??_);_(@_)"/>
    <numFmt numFmtId="183" formatCode="_(* #,##0_);_(* \(#,##0\);_(* &quot;-&quot;??_);_(@_)"/>
    <numFmt numFmtId="184" formatCode="_(* #,##0.0_);_(* \(#,##0.0\);_(* &quot;-&quot;?_);_(@_)"/>
    <numFmt numFmtId="185" formatCode="&quot;Yes&quot;;&quot;Yes&quot;;&quot;No&quot;"/>
    <numFmt numFmtId="186" formatCode="&quot;True&quot;;&quot;True&quot;;&quot;False&quot;"/>
    <numFmt numFmtId="187" formatCode="&quot;On&quot;;&quot;On&quot;;&quot;Off&quot;"/>
    <numFmt numFmtId="188" formatCode="mmm\-yyyy"/>
    <numFmt numFmtId="189" formatCode="m/d"/>
    <numFmt numFmtId="190" formatCode="_(* #,##0.0000_);_(* \(#,##0.0000\);_(* &quot;-&quot;??_);_(@_)"/>
    <numFmt numFmtId="191" formatCode="_(* #,##0.00000_);_(* \(#,##0.00000\);_(* &quot;-&quot;??_);_(@_)"/>
    <numFmt numFmtId="192" formatCode="0.000000"/>
    <numFmt numFmtId="193" formatCode="0.00000000"/>
    <numFmt numFmtId="194" formatCode="0.000000000"/>
    <numFmt numFmtId="195" formatCode="0.0000000000"/>
    <numFmt numFmtId="196" formatCode="0.00000000000"/>
    <numFmt numFmtId="197" formatCode="0.000000000000"/>
    <numFmt numFmtId="198" formatCode="0.0000000000000"/>
    <numFmt numFmtId="199" formatCode="0.00000000000000"/>
    <numFmt numFmtId="200" formatCode="0.000000000000000"/>
    <numFmt numFmtId="201" formatCode="0.0000000000000000"/>
    <numFmt numFmtId="202" formatCode="0.00000000000000000"/>
    <numFmt numFmtId="203" formatCode="0.000000000000000000"/>
    <numFmt numFmtId="204" formatCode="0.0000000000000000000"/>
    <numFmt numFmtId="205" formatCode="0.00000000000000000000"/>
    <numFmt numFmtId="206" formatCode="0.000000000000000000000"/>
    <numFmt numFmtId="207" formatCode="0.0000000000000000000000"/>
    <numFmt numFmtId="208" formatCode="0.00000000000000000000000"/>
    <numFmt numFmtId="209" formatCode="0.000000000000000000000000"/>
    <numFmt numFmtId="210" formatCode="0.00000%"/>
    <numFmt numFmtId="211" formatCode="0.000000%"/>
    <numFmt numFmtId="212" formatCode="0.0000000%"/>
    <numFmt numFmtId="213" formatCode="0.00000000%"/>
    <numFmt numFmtId="214" formatCode="0.000000000%"/>
    <numFmt numFmtId="215" formatCode="0.0000000000%"/>
    <numFmt numFmtId="216" formatCode="0.00000000000%"/>
    <numFmt numFmtId="217" formatCode="0.000000000000%"/>
    <numFmt numFmtId="218" formatCode="[$-409]dddd\,\ mmmm\ dd\,\ yyyy"/>
    <numFmt numFmtId="219" formatCode="[$-409]d\-mmm;@"/>
    <numFmt numFmtId="220" formatCode="_(* #,##0.000_);_(* \(#,##0.000\);_(* &quot;-&quot;???_);_(@_)"/>
    <numFmt numFmtId="221" formatCode="_(* #,##0.0000_);_(* \(#,##0.0000\);_(* &quot;-&quot;????_);_(@_)"/>
    <numFmt numFmtId="222" formatCode="dd\ mmmm\ yyyy"/>
    <numFmt numFmtId="223" formatCode="m/d;@"/>
    <numFmt numFmtId="224" formatCode="mmm\-d"/>
    <numFmt numFmtId="225" formatCode="0;[Red]0"/>
    <numFmt numFmtId="226" formatCode="#,##0;[Red]#,##0"/>
  </numFmts>
  <fonts count="22">
    <font>
      <sz val="10"/>
      <name val="Arial"/>
      <family val="0"/>
    </font>
    <font>
      <u val="single"/>
      <sz val="12"/>
      <color indexed="36"/>
      <name val="Helv"/>
      <family val="0"/>
    </font>
    <font>
      <u val="single"/>
      <sz val="12"/>
      <color indexed="12"/>
      <name val="Helv"/>
      <family val="0"/>
    </font>
    <font>
      <sz val="12"/>
      <name val="Helv"/>
      <family val="0"/>
    </font>
    <font>
      <b/>
      <sz val="10"/>
      <name val="Arial Unicode MS"/>
      <family val="0"/>
    </font>
    <font>
      <b/>
      <sz val="10"/>
      <name val="Arial"/>
      <family val="0"/>
    </font>
    <font>
      <sz val="10"/>
      <name val="Arial Unicode MS"/>
      <family val="0"/>
    </font>
    <font>
      <sz val="8"/>
      <name val="Arial"/>
      <family val="0"/>
    </font>
    <font>
      <b/>
      <sz val="12"/>
      <color indexed="39"/>
      <name val="Helv"/>
      <family val="0"/>
    </font>
    <font>
      <sz val="12"/>
      <color indexed="12"/>
      <name val="Helv"/>
      <family val="0"/>
    </font>
    <font>
      <b/>
      <sz val="14"/>
      <name val="Helv"/>
      <family val="0"/>
    </font>
    <font>
      <b/>
      <sz val="12"/>
      <name val="Helv"/>
      <family val="0"/>
    </font>
    <font>
      <sz val="12"/>
      <color indexed="8"/>
      <name val="Helv"/>
      <family val="0"/>
    </font>
    <font>
      <sz val="12"/>
      <color indexed="39"/>
      <name val="Helv"/>
      <family val="0"/>
    </font>
    <font>
      <sz val="12"/>
      <color indexed="10"/>
      <name val="Helv"/>
      <family val="0"/>
    </font>
    <font>
      <sz val="14"/>
      <name val="Tahoma"/>
      <family val="2"/>
    </font>
    <font>
      <b/>
      <sz val="12"/>
      <name val="Times New Roman"/>
      <family val="1"/>
    </font>
    <font>
      <sz val="12"/>
      <name val="Times New Roman"/>
      <family val="1"/>
    </font>
    <font>
      <sz val="11"/>
      <name val="Century Gothic"/>
      <family val="2"/>
    </font>
    <font>
      <b/>
      <sz val="11"/>
      <name val="Century Gothic"/>
      <family val="2"/>
    </font>
    <font>
      <b/>
      <sz val="12"/>
      <color indexed="10"/>
      <name val="Times New Roman"/>
      <family val="1"/>
    </font>
    <font>
      <b/>
      <sz val="8"/>
      <name val="Arial"/>
      <family val="2"/>
    </font>
  </fonts>
  <fills count="7">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thick">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ck">
        <color indexed="8"/>
      </right>
      <top>
        <color indexed="63"/>
      </top>
      <bottom style="thin"/>
    </border>
    <border>
      <left style="thick">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ck">
        <color indexed="8"/>
      </right>
      <top>
        <color indexed="63"/>
      </top>
      <bottom style="thin">
        <color indexed="8"/>
      </bottom>
    </border>
    <border>
      <left style="thick">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color indexed="63"/>
      </left>
      <right style="thick">
        <color indexed="8"/>
      </right>
      <top style="thin">
        <color indexed="8"/>
      </top>
      <bottom style="thin">
        <color indexed="8"/>
      </bottom>
    </border>
    <border>
      <left style="thick">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ck">
        <color indexed="8"/>
      </right>
      <top style="thin">
        <color indexed="8"/>
      </top>
      <bottom style="medium">
        <color indexed="8"/>
      </bottom>
    </border>
    <border>
      <left style="thick">
        <color indexed="8"/>
      </left>
      <right>
        <color indexed="63"/>
      </right>
      <top style="medium">
        <color indexed="8"/>
      </top>
      <bottom style="thin">
        <color indexed="8"/>
      </bottom>
    </border>
    <border>
      <left style="medium">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ck">
        <color indexed="8"/>
      </right>
      <top>
        <color indexed="63"/>
      </top>
      <bottom style="thin">
        <color indexed="8"/>
      </bottom>
    </border>
    <border>
      <left>
        <color indexed="63"/>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style="hair">
        <color indexed="8"/>
      </bottom>
    </border>
    <border>
      <left style="thin">
        <color indexed="8"/>
      </left>
      <right>
        <color indexed="63"/>
      </right>
      <top style="medium">
        <color indexed="8"/>
      </top>
      <bottom style="thin">
        <color indexed="8"/>
      </bottom>
    </border>
    <border>
      <left>
        <color indexed="63"/>
      </left>
      <right style="thick">
        <color indexed="8"/>
      </right>
      <top style="medium">
        <color indexed="8"/>
      </top>
      <bottom style="thin">
        <color indexed="8"/>
      </bottom>
    </border>
    <border>
      <left style="thin">
        <color indexed="8"/>
      </left>
      <right style="thick">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thick">
        <color indexed="8"/>
      </left>
      <right>
        <color indexed="63"/>
      </right>
      <top style="thin">
        <color indexed="8"/>
      </top>
      <bottom style="thick">
        <color indexed="8"/>
      </bottom>
    </border>
    <border>
      <left style="medium">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right style="thin"/>
      <top style="thin"/>
      <bottom style="thin"/>
    </border>
    <border>
      <left>
        <color indexed="63"/>
      </left>
      <right style="thin"/>
      <top style="thin"/>
      <bottom style="thin"/>
    </border>
    <border>
      <left style="medium"/>
      <right style="medium"/>
      <top style="medium"/>
      <bottom>
        <color indexed="63"/>
      </bottom>
    </border>
    <border>
      <left>
        <color indexed="63"/>
      </left>
      <right style="medium"/>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71" fontId="3" fillId="2" borderId="0">
      <alignment/>
      <protection/>
    </xf>
    <xf numFmtId="9" fontId="0" fillId="0" borderId="0" applyFont="0" applyFill="0" applyBorder="0" applyAlignment="0" applyProtection="0"/>
  </cellStyleXfs>
  <cellXfs count="253">
    <xf numFmtId="0" fontId="0" fillId="0" borderId="0" xfId="0" applyAlignment="1">
      <alignment/>
    </xf>
    <xf numFmtId="0" fontId="4" fillId="0" borderId="0" xfId="29" applyFont="1">
      <alignment/>
      <protection/>
    </xf>
    <xf numFmtId="0" fontId="5" fillId="0" borderId="0" xfId="29" applyFont="1">
      <alignment/>
      <protection/>
    </xf>
    <xf numFmtId="183" fontId="5" fillId="0" borderId="0" xfId="15" applyNumberFormat="1" applyFont="1" applyAlignment="1">
      <alignment/>
    </xf>
    <xf numFmtId="0" fontId="0" fillId="0" borderId="0" xfId="29" applyFont="1">
      <alignment/>
      <protection/>
    </xf>
    <xf numFmtId="183" fontId="0" fillId="0" borderId="0" xfId="15" applyNumberFormat="1" applyFont="1" applyAlignment="1">
      <alignment/>
    </xf>
    <xf numFmtId="174" fontId="0" fillId="0" borderId="0" xfId="31" applyNumberFormat="1" applyFont="1" applyAlignment="1">
      <alignment/>
    </xf>
    <xf numFmtId="16" fontId="6" fillId="0" borderId="0" xfId="29" applyNumberFormat="1" applyFont="1">
      <alignment/>
      <protection/>
    </xf>
    <xf numFmtId="0" fontId="0" fillId="0" borderId="0" xfId="29">
      <alignment/>
      <protection/>
    </xf>
    <xf numFmtId="174" fontId="0" fillId="0" borderId="0" xfId="29" applyNumberFormat="1">
      <alignment/>
      <protection/>
    </xf>
    <xf numFmtId="0" fontId="0" fillId="0" borderId="0" xfId="29" applyFont="1">
      <alignment/>
      <protection/>
    </xf>
    <xf numFmtId="174" fontId="5" fillId="0" borderId="0" xfId="29" applyNumberFormat="1" applyFont="1">
      <alignment/>
      <protection/>
    </xf>
    <xf numFmtId="174" fontId="5" fillId="0" borderId="0" xfId="29" applyNumberFormat="1" applyFont="1">
      <alignment/>
      <protection/>
    </xf>
    <xf numFmtId="0" fontId="5" fillId="0" borderId="0" xfId="29" applyFont="1" applyAlignment="1">
      <alignment horizontal="left"/>
      <protection/>
    </xf>
    <xf numFmtId="0" fontId="6" fillId="0" borderId="0" xfId="29" applyFont="1">
      <alignment/>
      <protection/>
    </xf>
    <xf numFmtId="183" fontId="0" fillId="0" borderId="0" xfId="15" applyNumberFormat="1" applyAlignment="1">
      <alignment/>
    </xf>
    <xf numFmtId="16" fontId="0" fillId="0" borderId="0" xfId="0" applyNumberFormat="1" applyAlignment="1">
      <alignment/>
    </xf>
    <xf numFmtId="10" fontId="0" fillId="0" borderId="0" xfId="0" applyNumberFormat="1" applyAlignment="1">
      <alignment/>
    </xf>
    <xf numFmtId="0" fontId="0" fillId="2" borderId="1" xfId="0" applyFill="1" applyBorder="1" applyAlignment="1">
      <alignment/>
    </xf>
    <xf numFmtId="0" fontId="8" fillId="2" borderId="2" xfId="0" applyFont="1" applyFill="1" applyBorder="1" applyAlignment="1" applyProtection="1">
      <alignment horizontal="left"/>
      <protection locked="0"/>
    </xf>
    <xf numFmtId="164" fontId="0" fillId="2" borderId="3" xfId="0" applyNumberFormat="1" applyFill="1" applyBorder="1" applyAlignment="1" applyProtection="1">
      <alignment/>
      <protection locked="0"/>
    </xf>
    <xf numFmtId="165" fontId="0" fillId="2" borderId="3" xfId="0" applyNumberFormat="1" applyFill="1" applyBorder="1" applyAlignment="1" applyProtection="1">
      <alignment/>
      <protection locked="0"/>
    </xf>
    <xf numFmtId="0" fontId="0" fillId="2" borderId="3" xfId="0" applyFill="1" applyBorder="1" applyAlignment="1" applyProtection="1">
      <alignment/>
      <protection locked="0"/>
    </xf>
    <xf numFmtId="0" fontId="0" fillId="2" borderId="4" xfId="0" applyFill="1" applyBorder="1" applyAlignment="1" applyProtection="1">
      <alignment/>
      <protection locked="0"/>
    </xf>
    <xf numFmtId="0" fontId="0" fillId="2" borderId="5" xfId="0" applyFill="1" applyBorder="1" applyAlignment="1" applyProtection="1">
      <alignment/>
      <protection locked="0"/>
    </xf>
    <xf numFmtId="0" fontId="0" fillId="2" borderId="6" xfId="0" applyFill="1" applyBorder="1" applyAlignment="1">
      <alignment horizontal="left"/>
    </xf>
    <xf numFmtId="0" fontId="9" fillId="2" borderId="7" xfId="0" applyFont="1" applyFill="1" applyBorder="1" applyAlignment="1" applyProtection="1">
      <alignment/>
      <protection locked="0"/>
    </xf>
    <xf numFmtId="0" fontId="9" fillId="2" borderId="8" xfId="0" applyFont="1" applyFill="1" applyBorder="1" applyAlignment="1" applyProtection="1">
      <alignment/>
      <protection locked="0"/>
    </xf>
    <xf numFmtId="0" fontId="0" fillId="2" borderId="9" xfId="0" applyFill="1" applyBorder="1" applyAlignment="1" applyProtection="1">
      <alignment/>
      <protection locked="0"/>
    </xf>
    <xf numFmtId="0" fontId="10" fillId="2" borderId="10" xfId="0" applyFont="1" applyFill="1" applyBorder="1" applyAlignment="1" applyProtection="1">
      <alignment horizontal="center"/>
      <protection/>
    </xf>
    <xf numFmtId="0" fontId="0" fillId="3" borderId="11"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2" xfId="0" applyFill="1" applyBorder="1" applyAlignment="1" applyProtection="1">
      <alignment/>
      <protection locked="0"/>
    </xf>
    <xf numFmtId="0" fontId="0" fillId="3" borderId="13" xfId="0" applyFill="1" applyBorder="1" applyAlignment="1" applyProtection="1">
      <alignment horizontal="center"/>
      <protection locked="0"/>
    </xf>
    <xf numFmtId="0" fontId="11" fillId="2" borderId="10" xfId="0" applyFont="1" applyFill="1" applyBorder="1" applyAlignment="1" applyProtection="1">
      <alignment horizontal="left"/>
      <protection/>
    </xf>
    <xf numFmtId="0" fontId="0" fillId="2" borderId="14" xfId="0" applyFill="1" applyBorder="1" applyAlignment="1" applyProtection="1">
      <alignment/>
      <protection locked="0"/>
    </xf>
    <xf numFmtId="0" fontId="0" fillId="2" borderId="15" xfId="0" applyFill="1" applyBorder="1" applyAlignment="1" applyProtection="1">
      <alignment/>
      <protection locked="0"/>
    </xf>
    <xf numFmtId="0" fontId="0" fillId="2" borderId="16" xfId="0" applyFill="1" applyBorder="1" applyAlignment="1" applyProtection="1">
      <alignment/>
      <protection locked="0"/>
    </xf>
    <xf numFmtId="0" fontId="0" fillId="2" borderId="13" xfId="0" applyFill="1" applyBorder="1" applyAlignment="1" applyProtection="1">
      <alignment/>
      <protection locked="0"/>
    </xf>
    <xf numFmtId="0" fontId="0" fillId="2" borderId="10" xfId="0" applyFill="1" applyBorder="1" applyAlignment="1" applyProtection="1">
      <alignment horizontal="left"/>
      <protection/>
    </xf>
    <xf numFmtId="173" fontId="0" fillId="2" borderId="11" xfId="0" applyNumberFormat="1" applyFill="1" applyBorder="1" applyAlignment="1" applyProtection="1">
      <alignment/>
      <protection locked="0"/>
    </xf>
    <xf numFmtId="173" fontId="0" fillId="2" borderId="12" xfId="0" applyNumberFormat="1" applyFill="1" applyBorder="1" applyAlignment="1" applyProtection="1">
      <alignment/>
      <protection locked="0"/>
    </xf>
    <xf numFmtId="173" fontId="3" fillId="2" borderId="12" xfId="0" applyNumberFormat="1" applyFont="1" applyFill="1" applyBorder="1" applyAlignment="1" applyProtection="1">
      <alignment/>
      <protection locked="0"/>
    </xf>
    <xf numFmtId="0" fontId="0" fillId="2" borderId="12" xfId="0" applyFill="1" applyBorder="1" applyAlignment="1" applyProtection="1">
      <alignment/>
      <protection locked="0"/>
    </xf>
    <xf numFmtId="173" fontId="9" fillId="4" borderId="11" xfId="0" applyNumberFormat="1" applyFont="1" applyFill="1" applyBorder="1" applyAlignment="1" applyProtection="1">
      <alignment/>
      <protection locked="0"/>
    </xf>
    <xf numFmtId="173" fontId="9" fillId="4" borderId="12" xfId="0" applyNumberFormat="1" applyFont="1" applyFill="1" applyBorder="1" applyAlignment="1" applyProtection="1">
      <alignment/>
      <protection locked="0"/>
    </xf>
    <xf numFmtId="168" fontId="0" fillId="2" borderId="12" xfId="0" applyNumberFormat="1" applyFill="1" applyBorder="1" applyAlignment="1" applyProtection="1">
      <alignment/>
      <protection locked="0"/>
    </xf>
    <xf numFmtId="168" fontId="0" fillId="2" borderId="13" xfId="0" applyNumberFormat="1" applyFill="1" applyBorder="1" applyAlignment="1" applyProtection="1">
      <alignment/>
      <protection locked="0"/>
    </xf>
    <xf numFmtId="173" fontId="9" fillId="2" borderId="11" xfId="0" applyNumberFormat="1" applyFont="1" applyFill="1" applyBorder="1" applyAlignment="1" applyProtection="1">
      <alignment/>
      <protection locked="0"/>
    </xf>
    <xf numFmtId="173" fontId="9" fillId="2" borderId="12" xfId="0" applyNumberFormat="1" applyFont="1" applyFill="1" applyBorder="1" applyAlignment="1" applyProtection="1">
      <alignment/>
      <protection locked="0"/>
    </xf>
    <xf numFmtId="0" fontId="3" fillId="2" borderId="10" xfId="0" applyFont="1" applyFill="1" applyBorder="1" applyAlignment="1" applyProtection="1">
      <alignment horizontal="left"/>
      <protection/>
    </xf>
    <xf numFmtId="173" fontId="9" fillId="2" borderId="17" xfId="0" applyNumberFormat="1" applyFont="1" applyFill="1" applyBorder="1" applyAlignment="1" applyProtection="1">
      <alignment/>
      <protection locked="0"/>
    </xf>
    <xf numFmtId="173" fontId="9" fillId="2" borderId="0" xfId="0" applyNumberFormat="1" applyFont="1" applyFill="1" applyBorder="1" applyAlignment="1" applyProtection="1">
      <alignment/>
      <protection locked="0"/>
    </xf>
    <xf numFmtId="0" fontId="0" fillId="2" borderId="0" xfId="0" applyFill="1" applyBorder="1" applyAlignment="1" applyProtection="1">
      <alignment/>
      <protection locked="0"/>
    </xf>
    <xf numFmtId="0" fontId="0" fillId="2" borderId="18" xfId="0" applyFill="1" applyBorder="1" applyAlignment="1" applyProtection="1">
      <alignment/>
      <protection locked="0"/>
    </xf>
    <xf numFmtId="173" fontId="12" fillId="2" borderId="12" xfId="0" applyNumberFormat="1" applyFont="1" applyFill="1" applyBorder="1" applyAlignment="1" applyProtection="1">
      <alignment/>
      <protection locked="0"/>
    </xf>
    <xf numFmtId="173" fontId="9" fillId="2" borderId="14" xfId="0" applyNumberFormat="1" applyFont="1" applyFill="1" applyBorder="1" applyAlignment="1" applyProtection="1">
      <alignment/>
      <protection locked="0"/>
    </xf>
    <xf numFmtId="173" fontId="9" fillId="2" borderId="15" xfId="0" applyNumberFormat="1" applyFont="1" applyFill="1" applyBorder="1" applyAlignment="1" applyProtection="1">
      <alignment/>
      <protection locked="0"/>
    </xf>
    <xf numFmtId="0" fontId="3" fillId="2" borderId="19" xfId="0" applyFont="1" applyFill="1" applyBorder="1" applyAlignment="1" applyProtection="1">
      <alignment horizontal="left"/>
      <protection/>
    </xf>
    <xf numFmtId="173" fontId="9" fillId="2" borderId="20" xfId="0" applyNumberFormat="1" applyFont="1" applyFill="1" applyBorder="1" applyAlignment="1" applyProtection="1">
      <alignment/>
      <protection locked="0"/>
    </xf>
    <xf numFmtId="173" fontId="9" fillId="2" borderId="21" xfId="0" applyNumberFormat="1" applyFont="1" applyFill="1" applyBorder="1" applyAlignment="1" applyProtection="1">
      <alignment/>
      <protection locked="0"/>
    </xf>
    <xf numFmtId="173" fontId="9" fillId="2" borderId="22" xfId="0" applyNumberFormat="1" applyFont="1" applyFill="1" applyBorder="1" applyAlignment="1" applyProtection="1">
      <alignment/>
      <protection locked="0"/>
    </xf>
    <xf numFmtId="0" fontId="0" fillId="2" borderId="22" xfId="0" applyFill="1" applyBorder="1" applyAlignment="1" applyProtection="1">
      <alignment/>
      <protection locked="0"/>
    </xf>
    <xf numFmtId="0" fontId="0" fillId="2" borderId="23" xfId="0" applyFill="1" applyBorder="1" applyAlignment="1" applyProtection="1">
      <alignment/>
      <protection locked="0"/>
    </xf>
    <xf numFmtId="0" fontId="10" fillId="2" borderId="10" xfId="0" applyFont="1" applyFill="1" applyBorder="1" applyAlignment="1" applyProtection="1">
      <alignment horizontal="left"/>
      <protection/>
    </xf>
    <xf numFmtId="0" fontId="0" fillId="2" borderId="24" xfId="0" applyFill="1" applyBorder="1" applyAlignment="1" applyProtection="1">
      <alignment/>
      <protection locked="0"/>
    </xf>
    <xf numFmtId="0" fontId="0" fillId="2" borderId="25" xfId="0" applyFill="1" applyBorder="1" applyAlignment="1" applyProtection="1">
      <alignment horizontal="left"/>
      <protection/>
    </xf>
    <xf numFmtId="168" fontId="9" fillId="4" borderId="11" xfId="0" applyNumberFormat="1" applyFont="1" applyFill="1" applyBorder="1" applyAlignment="1" applyProtection="1">
      <alignment/>
      <protection locked="0"/>
    </xf>
    <xf numFmtId="168" fontId="9" fillId="4" borderId="12" xfId="0" applyNumberFormat="1" applyFont="1" applyFill="1" applyBorder="1" applyAlignment="1" applyProtection="1">
      <alignment/>
      <protection locked="0"/>
    </xf>
    <xf numFmtId="168" fontId="9" fillId="2" borderId="12" xfId="0" applyNumberFormat="1" applyFont="1" applyFill="1" applyBorder="1" applyAlignment="1" applyProtection="1">
      <alignment/>
      <protection locked="0"/>
    </xf>
    <xf numFmtId="168" fontId="0" fillId="2" borderId="12" xfId="0" applyNumberFormat="1" applyFill="1" applyBorder="1" applyAlignment="1" applyProtection="1">
      <alignment horizontal="left"/>
      <protection locked="0"/>
    </xf>
    <xf numFmtId="168" fontId="9" fillId="2" borderId="13" xfId="0" applyNumberFormat="1" applyFont="1" applyFill="1" applyBorder="1" applyAlignment="1" applyProtection="1">
      <alignment/>
      <protection locked="0"/>
    </xf>
    <xf numFmtId="0" fontId="3" fillId="2" borderId="1" xfId="0" applyFont="1" applyFill="1" applyBorder="1" applyAlignment="1" applyProtection="1">
      <alignment horizontal="left"/>
      <protection/>
    </xf>
    <xf numFmtId="168" fontId="9" fillId="2" borderId="11" xfId="0" applyNumberFormat="1" applyFont="1" applyFill="1" applyBorder="1" applyAlignment="1" applyProtection="1">
      <alignment/>
      <protection locked="0"/>
    </xf>
    <xf numFmtId="168" fontId="9" fillId="2" borderId="12" xfId="0" applyNumberFormat="1" applyFont="1" applyFill="1" applyBorder="1" applyAlignment="1" applyProtection="1">
      <alignment/>
      <protection locked="0"/>
    </xf>
    <xf numFmtId="168" fontId="13" fillId="4" borderId="12" xfId="0" applyNumberFormat="1" applyFont="1" applyFill="1" applyBorder="1" applyAlignment="1" applyProtection="1">
      <alignment/>
      <protection locked="0"/>
    </xf>
    <xf numFmtId="168" fontId="9" fillId="4" borderId="12" xfId="0" applyNumberFormat="1" applyFont="1" applyFill="1" applyBorder="1" applyAlignment="1" applyProtection="1">
      <alignment horizontal="right"/>
      <protection locked="0"/>
    </xf>
    <xf numFmtId="0" fontId="12" fillId="2" borderId="10" xfId="0" applyFont="1" applyFill="1" applyBorder="1" applyAlignment="1" applyProtection="1">
      <alignment horizontal="left"/>
      <protection/>
    </xf>
    <xf numFmtId="168" fontId="0" fillId="2" borderId="17" xfId="0" applyNumberFormat="1" applyFill="1" applyBorder="1" applyAlignment="1" applyProtection="1">
      <alignment/>
      <protection locked="0"/>
    </xf>
    <xf numFmtId="168" fontId="0" fillId="2" borderId="0" xfId="0" applyNumberFormat="1" applyFill="1" applyBorder="1" applyAlignment="1" applyProtection="1">
      <alignment/>
      <protection locked="0"/>
    </xf>
    <xf numFmtId="0" fontId="0" fillId="2" borderId="26" xfId="0" applyFill="1" applyBorder="1" applyAlignment="1" applyProtection="1">
      <alignment/>
      <protection locked="0"/>
    </xf>
    <xf numFmtId="0" fontId="0" fillId="2" borderId="0" xfId="0" applyFill="1" applyBorder="1" applyAlignment="1">
      <alignment/>
    </xf>
    <xf numFmtId="168" fontId="0" fillId="2" borderId="16" xfId="0" applyNumberFormat="1" applyFill="1" applyBorder="1" applyAlignment="1" applyProtection="1">
      <alignment/>
      <protection locked="0"/>
    </xf>
    <xf numFmtId="0" fontId="9" fillId="2" borderId="12" xfId="0" applyFont="1" applyFill="1" applyBorder="1" applyAlignment="1" applyProtection="1">
      <alignment/>
      <protection locked="0"/>
    </xf>
    <xf numFmtId="168" fontId="0" fillId="2" borderId="27" xfId="0" applyNumberFormat="1" applyFill="1" applyBorder="1" applyAlignment="1" applyProtection="1">
      <alignment/>
      <protection locked="0"/>
    </xf>
    <xf numFmtId="168" fontId="0" fillId="2" borderId="22" xfId="0" applyNumberFormat="1" applyFill="1" applyBorder="1" applyAlignment="1" applyProtection="1">
      <alignment/>
      <protection locked="0"/>
    </xf>
    <xf numFmtId="168" fontId="0" fillId="2" borderId="23" xfId="0" applyNumberFormat="1" applyFill="1" applyBorder="1" applyAlignment="1" applyProtection="1">
      <alignment/>
      <protection locked="0"/>
    </xf>
    <xf numFmtId="167" fontId="9" fillId="2" borderId="2" xfId="0" applyNumberFormat="1" applyFont="1" applyFill="1" applyBorder="1" applyAlignment="1" applyProtection="1">
      <alignment/>
      <protection locked="0"/>
    </xf>
    <xf numFmtId="167" fontId="9" fillId="2" borderId="3" xfId="0" applyNumberFormat="1" applyFont="1" applyFill="1" applyBorder="1" applyAlignment="1" applyProtection="1">
      <alignment/>
      <protection locked="0"/>
    </xf>
    <xf numFmtId="167" fontId="0" fillId="2" borderId="3" xfId="0" applyNumberFormat="1" applyFill="1" applyBorder="1" applyAlignment="1" applyProtection="1">
      <alignment/>
      <protection locked="0"/>
    </xf>
    <xf numFmtId="168" fontId="0" fillId="2" borderId="26" xfId="0" applyNumberFormat="1" applyFill="1" applyBorder="1" applyAlignment="1" applyProtection="1">
      <alignment horizontal="left"/>
      <protection locked="0"/>
    </xf>
    <xf numFmtId="168" fontId="0" fillId="2" borderId="15" xfId="0" applyNumberFormat="1" applyFill="1" applyBorder="1" applyAlignment="1" applyProtection="1">
      <alignment/>
      <protection locked="0"/>
    </xf>
    <xf numFmtId="167" fontId="9" fillId="2" borderId="12" xfId="0" applyNumberFormat="1" applyFont="1" applyFill="1" applyBorder="1" applyAlignment="1" applyProtection="1">
      <alignment/>
      <protection locked="0"/>
    </xf>
    <xf numFmtId="0" fontId="0" fillId="2" borderId="28" xfId="0" applyFill="1" applyBorder="1" applyAlignment="1" applyProtection="1">
      <alignment/>
      <protection locked="0"/>
    </xf>
    <xf numFmtId="168" fontId="0" fillId="2" borderId="3" xfId="0" applyNumberFormat="1" applyFill="1" applyBorder="1" applyAlignment="1" applyProtection="1">
      <alignment horizontal="right"/>
      <protection locked="0"/>
    </xf>
    <xf numFmtId="168" fontId="0" fillId="2" borderId="9" xfId="0" applyNumberFormat="1" applyFill="1" applyBorder="1" applyAlignment="1" applyProtection="1">
      <alignment/>
      <protection locked="0"/>
    </xf>
    <xf numFmtId="168" fontId="3" fillId="2" borderId="12" xfId="0" applyNumberFormat="1" applyFont="1" applyFill="1" applyBorder="1" applyAlignment="1" applyProtection="1">
      <alignment/>
      <protection locked="0"/>
    </xf>
    <xf numFmtId="168" fontId="9" fillId="2" borderId="11" xfId="0" applyNumberFormat="1" applyFont="1" applyFill="1" applyBorder="1" applyAlignment="1" applyProtection="1">
      <alignment/>
      <protection locked="0"/>
    </xf>
    <xf numFmtId="168" fontId="9" fillId="2" borderId="0" xfId="0" applyNumberFormat="1" applyFont="1" applyFill="1" applyBorder="1" applyAlignment="1" applyProtection="1">
      <alignment/>
      <protection locked="0"/>
    </xf>
    <xf numFmtId="168" fontId="0" fillId="2" borderId="11" xfId="0" applyNumberFormat="1" applyFill="1" applyBorder="1" applyAlignment="1" applyProtection="1">
      <alignment/>
      <protection locked="0"/>
    </xf>
    <xf numFmtId="169" fontId="9" fillId="4" borderId="11" xfId="0" applyNumberFormat="1" applyFont="1" applyFill="1" applyBorder="1" applyAlignment="1" applyProtection="1">
      <alignment/>
      <protection locked="0"/>
    </xf>
    <xf numFmtId="169" fontId="9" fillId="4" borderId="12" xfId="0" applyNumberFormat="1" applyFont="1" applyFill="1" applyBorder="1" applyAlignment="1" applyProtection="1">
      <alignment/>
      <protection locked="0"/>
    </xf>
    <xf numFmtId="169" fontId="9" fillId="2" borderId="12" xfId="0" applyNumberFormat="1" applyFont="1" applyFill="1" applyBorder="1" applyAlignment="1" applyProtection="1">
      <alignment/>
      <protection locked="0"/>
    </xf>
    <xf numFmtId="169" fontId="9" fillId="2" borderId="13" xfId="0" applyNumberFormat="1" applyFont="1" applyFill="1" applyBorder="1" applyAlignment="1" applyProtection="1">
      <alignment/>
      <protection locked="0"/>
    </xf>
    <xf numFmtId="168" fontId="9" fillId="2" borderId="2" xfId="0" applyNumberFormat="1" applyFont="1" applyFill="1" applyBorder="1" applyAlignment="1" applyProtection="1">
      <alignment/>
      <protection locked="0"/>
    </xf>
    <xf numFmtId="168" fontId="9" fillId="2" borderId="3" xfId="0" applyNumberFormat="1" applyFont="1" applyFill="1" applyBorder="1" applyAlignment="1" applyProtection="1">
      <alignment/>
      <protection locked="0"/>
    </xf>
    <xf numFmtId="168" fontId="3" fillId="2" borderId="26" xfId="0" applyNumberFormat="1" applyFont="1" applyFill="1" applyBorder="1" applyAlignment="1" applyProtection="1">
      <alignment/>
      <protection locked="0"/>
    </xf>
    <xf numFmtId="168" fontId="3" fillId="2" borderId="16" xfId="0" applyNumberFormat="1" applyFont="1" applyFill="1" applyBorder="1" applyAlignment="1" applyProtection="1">
      <alignment/>
      <protection locked="0"/>
    </xf>
    <xf numFmtId="168" fontId="0" fillId="2" borderId="2" xfId="0" applyNumberFormat="1" applyFill="1" applyBorder="1" applyAlignment="1" applyProtection="1">
      <alignment/>
      <protection locked="0"/>
    </xf>
    <xf numFmtId="168" fontId="0" fillId="2" borderId="3" xfId="0" applyNumberFormat="1" applyFill="1" applyBorder="1" applyAlignment="1" applyProtection="1">
      <alignment/>
      <protection locked="0"/>
    </xf>
    <xf numFmtId="0" fontId="0" fillId="2" borderId="19" xfId="0" applyFill="1" applyBorder="1" applyAlignment="1" applyProtection="1">
      <alignment horizontal="left"/>
      <protection/>
    </xf>
    <xf numFmtId="168" fontId="0" fillId="2" borderId="29" xfId="0" applyNumberFormat="1" applyFill="1" applyBorder="1" applyAlignment="1" applyProtection="1">
      <alignment/>
      <protection locked="0"/>
    </xf>
    <xf numFmtId="168" fontId="0" fillId="2" borderId="30" xfId="0" applyNumberFormat="1" applyFill="1" applyBorder="1" applyAlignment="1" applyProtection="1">
      <alignment/>
      <protection locked="0"/>
    </xf>
    <xf numFmtId="168" fontId="9" fillId="2" borderId="31" xfId="0" applyNumberFormat="1" applyFont="1" applyFill="1" applyBorder="1" applyAlignment="1" applyProtection="1">
      <alignment/>
      <protection locked="0"/>
    </xf>
    <xf numFmtId="168" fontId="3" fillId="2" borderId="32" xfId="0" applyNumberFormat="1" applyFont="1" applyFill="1" applyBorder="1" applyAlignment="1" applyProtection="1">
      <alignment/>
      <protection locked="0"/>
    </xf>
    <xf numFmtId="168" fontId="3" fillId="2" borderId="33" xfId="0" applyNumberFormat="1" applyFont="1" applyFill="1" applyBorder="1" applyAlignment="1" applyProtection="1">
      <alignment/>
      <protection locked="0"/>
    </xf>
    <xf numFmtId="168" fontId="9" fillId="2" borderId="34" xfId="0" applyNumberFormat="1" applyFont="1" applyFill="1" applyBorder="1" applyAlignment="1">
      <alignment/>
    </xf>
    <xf numFmtId="0" fontId="10" fillId="2" borderId="35" xfId="0" applyFont="1" applyFill="1" applyBorder="1" applyAlignment="1" applyProtection="1">
      <alignment horizontal="center"/>
      <protection/>
    </xf>
    <xf numFmtId="0" fontId="0" fillId="3" borderId="36" xfId="0" applyFill="1" applyBorder="1" applyAlignment="1" applyProtection="1">
      <alignment horizontal="center"/>
      <protection/>
    </xf>
    <xf numFmtId="0" fontId="0" fillId="3" borderId="37" xfId="0" applyFill="1" applyBorder="1" applyAlignment="1" applyProtection="1">
      <alignment horizontal="center"/>
      <protection/>
    </xf>
    <xf numFmtId="0" fontId="0" fillId="3" borderId="37" xfId="0" applyFill="1" applyBorder="1" applyAlignment="1" applyProtection="1">
      <alignment/>
      <protection/>
    </xf>
    <xf numFmtId="0" fontId="0" fillId="2" borderId="37" xfId="0" applyFill="1" applyBorder="1" applyAlignment="1" applyProtection="1">
      <alignment/>
      <protection/>
    </xf>
    <xf numFmtId="0" fontId="0" fillId="2" borderId="38" xfId="0" applyFill="1" applyBorder="1" applyAlignment="1" applyProtection="1">
      <alignment horizontal="left"/>
      <protection/>
    </xf>
    <xf numFmtId="0" fontId="0" fillId="2" borderId="25" xfId="0" applyFill="1" applyBorder="1" applyAlignment="1" applyProtection="1">
      <alignment/>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0" fillId="2" borderId="7" xfId="0" applyFill="1" applyBorder="1" applyAlignment="1" applyProtection="1">
      <alignment/>
      <protection/>
    </xf>
    <xf numFmtId="0" fontId="0" fillId="2" borderId="28" xfId="0" applyFill="1" applyBorder="1" applyAlignment="1" applyProtection="1">
      <alignment horizontal="center"/>
      <protection/>
    </xf>
    <xf numFmtId="0" fontId="0" fillId="3" borderId="8" xfId="0" applyFill="1" applyBorder="1" applyAlignment="1" applyProtection="1">
      <alignment horizontal="center"/>
      <protection/>
    </xf>
    <xf numFmtId="0" fontId="0" fillId="2" borderId="9" xfId="0" applyFill="1" applyBorder="1" applyAlignment="1" applyProtection="1">
      <alignment horizontal="left"/>
      <protection/>
    </xf>
    <xf numFmtId="168" fontId="0" fillId="2" borderId="10" xfId="0" applyNumberFormat="1" applyFill="1" applyBorder="1" applyAlignment="1" applyProtection="1">
      <alignment horizontal="left"/>
      <protection/>
    </xf>
    <xf numFmtId="169" fontId="0" fillId="2" borderId="11" xfId="0" applyNumberFormat="1" applyFill="1" applyBorder="1" applyAlignment="1" applyProtection="1">
      <alignment/>
      <protection/>
    </xf>
    <xf numFmtId="169" fontId="0" fillId="2" borderId="12" xfId="0" applyNumberFormat="1" applyFill="1" applyBorder="1" applyAlignment="1" applyProtection="1">
      <alignment/>
      <protection/>
    </xf>
    <xf numFmtId="169" fontId="0" fillId="2" borderId="26" xfId="0" applyNumberFormat="1" applyFill="1" applyBorder="1" applyAlignment="1" applyProtection="1">
      <alignment/>
      <protection/>
    </xf>
    <xf numFmtId="168" fontId="0" fillId="2" borderId="26" xfId="0" applyNumberFormat="1" applyFill="1" applyBorder="1" applyAlignment="1" applyProtection="1">
      <alignment/>
      <protection/>
    </xf>
    <xf numFmtId="168" fontId="0" fillId="2" borderId="16" xfId="0" applyNumberFormat="1" applyFill="1" applyBorder="1" applyAlignment="1" applyProtection="1">
      <alignment/>
      <protection/>
    </xf>
    <xf numFmtId="169" fontId="0" fillId="2" borderId="24" xfId="0" applyNumberFormat="1" applyFill="1" applyBorder="1" applyAlignment="1" applyProtection="1">
      <alignment/>
      <protection/>
    </xf>
    <xf numFmtId="169" fontId="0" fillId="2" borderId="15" xfId="0" applyNumberFormat="1" applyFill="1" applyBorder="1" applyAlignment="1" applyProtection="1">
      <alignment/>
      <protection/>
    </xf>
    <xf numFmtId="168" fontId="9" fillId="2" borderId="26" xfId="0" applyNumberFormat="1" applyFont="1" applyFill="1" applyBorder="1" applyAlignment="1" applyProtection="1">
      <alignment/>
      <protection/>
    </xf>
    <xf numFmtId="0" fontId="0" fillId="2" borderId="16" xfId="0" applyFill="1" applyBorder="1" applyAlignment="1" applyProtection="1">
      <alignment/>
      <protection/>
    </xf>
    <xf numFmtId="169" fontId="0" fillId="2" borderId="0" xfId="0" applyNumberFormat="1" applyFill="1" applyBorder="1" applyAlignment="1" applyProtection="1">
      <alignment/>
      <protection/>
    </xf>
    <xf numFmtId="0" fontId="0" fillId="2" borderId="26" xfId="0" applyFill="1" applyBorder="1" applyAlignment="1" applyProtection="1">
      <alignment horizontal="center"/>
      <protection/>
    </xf>
    <xf numFmtId="168" fontId="9" fillId="2" borderId="16" xfId="0" applyNumberFormat="1" applyFont="1" applyFill="1" applyBorder="1" applyAlignment="1" applyProtection="1">
      <alignment/>
      <protection/>
    </xf>
    <xf numFmtId="169" fontId="3" fillId="2" borderId="0" xfId="0" applyNumberFormat="1" applyFont="1" applyFill="1" applyBorder="1" applyAlignment="1" applyProtection="1">
      <alignment/>
      <protection/>
    </xf>
    <xf numFmtId="0" fontId="9" fillId="2" borderId="26" xfId="0" applyFont="1" applyFill="1" applyBorder="1" applyAlignment="1" applyProtection="1">
      <alignment/>
      <protection/>
    </xf>
    <xf numFmtId="169" fontId="3" fillId="2" borderId="11" xfId="0" applyNumberFormat="1" applyFont="1" applyFill="1" applyBorder="1" applyAlignment="1" applyProtection="1">
      <alignment/>
      <protection/>
    </xf>
    <xf numFmtId="169" fontId="3" fillId="2" borderId="12" xfId="0" applyNumberFormat="1" applyFont="1" applyFill="1" applyBorder="1" applyAlignment="1" applyProtection="1">
      <alignment/>
      <protection/>
    </xf>
    <xf numFmtId="169" fontId="3" fillId="2" borderId="12" xfId="0" applyNumberFormat="1" applyFont="1" applyFill="1" applyBorder="1" applyAlignment="1" applyProtection="1">
      <alignment horizontal="left"/>
      <protection/>
    </xf>
    <xf numFmtId="169" fontId="14" fillId="2" borderId="12" xfId="0" applyNumberFormat="1" applyFont="1" applyFill="1" applyBorder="1" applyAlignment="1" applyProtection="1">
      <alignment/>
      <protection/>
    </xf>
    <xf numFmtId="169" fontId="3" fillId="2" borderId="26" xfId="0" applyNumberFormat="1" applyFont="1" applyFill="1" applyBorder="1" applyAlignment="1" applyProtection="1">
      <alignment/>
      <protection/>
    </xf>
    <xf numFmtId="0" fontId="0" fillId="2" borderId="19" xfId="0" applyFill="1" applyBorder="1" applyAlignment="1" applyProtection="1">
      <alignment/>
      <protection/>
    </xf>
    <xf numFmtId="169" fontId="0" fillId="2" borderId="20" xfId="0" applyNumberFormat="1" applyFill="1" applyBorder="1" applyAlignment="1" applyProtection="1">
      <alignment/>
      <protection/>
    </xf>
    <xf numFmtId="169" fontId="0" fillId="2" borderId="21" xfId="0" applyNumberFormat="1" applyFill="1" applyBorder="1" applyAlignment="1" applyProtection="1">
      <alignment/>
      <protection/>
    </xf>
    <xf numFmtId="168" fontId="0" fillId="2" borderId="21" xfId="0" applyNumberFormat="1" applyFill="1" applyBorder="1" applyAlignment="1" applyProtection="1">
      <alignment/>
      <protection/>
    </xf>
    <xf numFmtId="169" fontId="0" fillId="2" borderId="27" xfId="0" applyNumberFormat="1" applyFill="1" applyBorder="1" applyAlignment="1" applyProtection="1">
      <alignment/>
      <protection/>
    </xf>
    <xf numFmtId="0" fontId="0" fillId="2" borderId="27" xfId="0" applyFill="1" applyBorder="1" applyAlignment="1" applyProtection="1">
      <alignment/>
      <protection/>
    </xf>
    <xf numFmtId="0" fontId="0" fillId="2" borderId="39" xfId="0" applyFill="1" applyBorder="1" applyAlignment="1" applyProtection="1">
      <alignment/>
      <protection/>
    </xf>
    <xf numFmtId="169" fontId="0" fillId="2" borderId="23" xfId="0" applyNumberFormat="1" applyFill="1" applyBorder="1" applyAlignment="1" applyProtection="1">
      <alignment/>
      <protection/>
    </xf>
    <xf numFmtId="0" fontId="0" fillId="5" borderId="40" xfId="0" applyFill="1" applyBorder="1" applyAlignment="1" applyProtection="1">
      <alignment horizontal="center"/>
      <protection/>
    </xf>
    <xf numFmtId="0" fontId="0" fillId="5" borderId="41" xfId="0" applyFill="1" applyBorder="1" applyAlignment="1" applyProtection="1">
      <alignment horizontal="center"/>
      <protection/>
    </xf>
    <xf numFmtId="0" fontId="0" fillId="0" borderId="42" xfId="0" applyBorder="1" applyAlignment="1" applyProtection="1">
      <alignment/>
      <protection/>
    </xf>
    <xf numFmtId="0" fontId="0" fillId="3" borderId="43" xfId="0" applyFill="1" applyBorder="1" applyAlignment="1" applyProtection="1">
      <alignment horizontal="center"/>
      <protection/>
    </xf>
    <xf numFmtId="0" fontId="0" fillId="2" borderId="44" xfId="0" applyFill="1" applyBorder="1" applyAlignment="1" applyProtection="1">
      <alignment horizontal="left"/>
      <protection/>
    </xf>
    <xf numFmtId="0" fontId="0" fillId="2" borderId="10" xfId="0" applyFill="1" applyBorder="1" applyAlignment="1" applyProtection="1">
      <alignment/>
      <protection/>
    </xf>
    <xf numFmtId="172" fontId="0" fillId="2" borderId="14" xfId="0" applyNumberFormat="1" applyFill="1" applyBorder="1" applyAlignment="1" applyProtection="1">
      <alignment/>
      <protection/>
    </xf>
    <xf numFmtId="172" fontId="0" fillId="2" borderId="15" xfId="0" applyNumberFormat="1" applyFill="1" applyBorder="1" applyAlignment="1" applyProtection="1">
      <alignment/>
      <protection/>
    </xf>
    <xf numFmtId="172" fontId="0" fillId="2" borderId="8" xfId="0" applyNumberFormat="1" applyFill="1" applyBorder="1" applyAlignment="1" applyProtection="1">
      <alignment horizontal="center"/>
      <protection/>
    </xf>
    <xf numFmtId="172" fontId="0" fillId="2" borderId="8" xfId="0" applyNumberFormat="1" applyFill="1" applyBorder="1" applyAlignment="1" applyProtection="1">
      <alignment horizontal="left"/>
      <protection/>
    </xf>
    <xf numFmtId="172" fontId="0" fillId="2" borderId="45" xfId="0" applyNumberFormat="1" applyFill="1" applyBorder="1" applyAlignment="1" applyProtection="1">
      <alignment horizontal="left"/>
      <protection/>
    </xf>
    <xf numFmtId="172" fontId="0" fillId="2" borderId="11" xfId="0" applyNumberFormat="1" applyFill="1" applyBorder="1" applyAlignment="1" applyProtection="1">
      <alignment horizontal="left"/>
      <protection/>
    </xf>
    <xf numFmtId="172" fontId="0" fillId="2" borderId="12" xfId="0" applyNumberFormat="1" applyFill="1" applyBorder="1" applyAlignment="1" applyProtection="1">
      <alignment horizontal="left"/>
      <protection/>
    </xf>
    <xf numFmtId="172" fontId="0" fillId="2" borderId="12" xfId="0" applyNumberFormat="1" applyFill="1" applyBorder="1" applyAlignment="1" applyProtection="1">
      <alignment/>
      <protection/>
    </xf>
    <xf numFmtId="172" fontId="11" fillId="6" borderId="12" xfId="0" applyNumberFormat="1" applyFont="1" applyFill="1" applyBorder="1" applyAlignment="1" applyProtection="1">
      <alignment/>
      <protection/>
    </xf>
    <xf numFmtId="172" fontId="0" fillId="2" borderId="13" xfId="0" applyNumberFormat="1" applyFill="1" applyBorder="1" applyAlignment="1" applyProtection="1">
      <alignment/>
      <protection/>
    </xf>
    <xf numFmtId="172" fontId="0" fillId="2" borderId="18" xfId="0" applyNumberFormat="1" applyFill="1" applyBorder="1" applyAlignment="1" applyProtection="1">
      <alignment/>
      <protection/>
    </xf>
    <xf numFmtId="172" fontId="3" fillId="2" borderId="12" xfId="0" applyNumberFormat="1" applyFont="1" applyFill="1" applyBorder="1" applyAlignment="1" applyProtection="1">
      <alignment/>
      <protection/>
    </xf>
    <xf numFmtId="172" fontId="3" fillId="2" borderId="13" xfId="0" applyNumberFormat="1" applyFont="1" applyFill="1" applyBorder="1" applyAlignment="1" applyProtection="1">
      <alignment/>
      <protection/>
    </xf>
    <xf numFmtId="172" fontId="0" fillId="2" borderId="11" xfId="0" applyNumberFormat="1" applyFill="1" applyBorder="1" applyAlignment="1" applyProtection="1">
      <alignment/>
      <protection/>
    </xf>
    <xf numFmtId="172" fontId="9" fillId="2" borderId="26" xfId="0" applyNumberFormat="1" applyFont="1" applyFill="1" applyBorder="1" applyAlignment="1" applyProtection="1">
      <alignment/>
      <protection/>
    </xf>
    <xf numFmtId="0" fontId="0" fillId="0" borderId="12" xfId="0" applyBorder="1" applyAlignment="1" applyProtection="1">
      <alignment/>
      <protection/>
    </xf>
    <xf numFmtId="0" fontId="0" fillId="0" borderId="24" xfId="0" applyBorder="1" applyAlignment="1" applyProtection="1">
      <alignment/>
      <protection/>
    </xf>
    <xf numFmtId="0" fontId="0" fillId="0" borderId="10" xfId="0" applyBorder="1"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172" fontId="11" fillId="6" borderId="8" xfId="0" applyNumberFormat="1" applyFont="1" applyFill="1" applyBorder="1" applyAlignment="1" applyProtection="1">
      <alignment horizontal="right"/>
      <protection/>
    </xf>
    <xf numFmtId="172" fontId="3" fillId="2" borderId="8" xfId="0" applyNumberFormat="1" applyFont="1" applyFill="1" applyBorder="1" applyAlignment="1" applyProtection="1">
      <alignment/>
      <protection/>
    </xf>
    <xf numFmtId="172" fontId="3" fillId="2" borderId="45" xfId="0" applyNumberFormat="1" applyFont="1" applyFill="1" applyBorder="1" applyAlignment="1" applyProtection="1">
      <alignment/>
      <protection/>
    </xf>
    <xf numFmtId="172" fontId="0" fillId="2" borderId="21" xfId="0" applyNumberFormat="1" applyFill="1" applyBorder="1" applyAlignment="1" applyProtection="1">
      <alignment horizontal="left"/>
      <protection/>
    </xf>
    <xf numFmtId="172" fontId="9" fillId="2" borderId="12" xfId="0" applyNumberFormat="1" applyFont="1" applyFill="1" applyBorder="1" applyAlignment="1" applyProtection="1">
      <alignment/>
      <protection/>
    </xf>
    <xf numFmtId="172" fontId="9" fillId="2" borderId="13" xfId="0" applyNumberFormat="1" applyFont="1" applyFill="1" applyBorder="1" applyAlignment="1" applyProtection="1">
      <alignment/>
      <protection/>
    </xf>
    <xf numFmtId="0" fontId="0" fillId="0" borderId="1" xfId="0" applyBorder="1" applyAlignment="1" applyProtection="1">
      <alignment/>
      <protection/>
    </xf>
    <xf numFmtId="0" fontId="0" fillId="0" borderId="46" xfId="0" applyBorder="1" applyAlignment="1" applyProtection="1">
      <alignment/>
      <protection/>
    </xf>
    <xf numFmtId="0" fontId="0" fillId="0" borderId="31" xfId="0" applyBorder="1" applyAlignment="1" applyProtection="1">
      <alignment/>
      <protection/>
    </xf>
    <xf numFmtId="172" fontId="0" fillId="2" borderId="31" xfId="0" applyNumberFormat="1" applyFill="1" applyBorder="1" applyAlignment="1" applyProtection="1">
      <alignment horizontal="left"/>
      <protection/>
    </xf>
    <xf numFmtId="172" fontId="9" fillId="2" borderId="31" xfId="0" applyNumberFormat="1" applyFont="1" applyFill="1" applyBorder="1" applyAlignment="1" applyProtection="1">
      <alignment/>
      <protection/>
    </xf>
    <xf numFmtId="172" fontId="9" fillId="2" borderId="34" xfId="0" applyNumberFormat="1" applyFont="1" applyFill="1" applyBorder="1" applyAlignment="1" applyProtection="1">
      <alignment/>
      <protection/>
    </xf>
    <xf numFmtId="172" fontId="0" fillId="3" borderId="47" xfId="0" applyNumberFormat="1" applyFill="1" applyBorder="1" applyAlignment="1" applyProtection="1">
      <alignment horizontal="center"/>
      <protection/>
    </xf>
    <xf numFmtId="172" fontId="0" fillId="3" borderId="48" xfId="0" applyNumberFormat="1" applyFill="1" applyBorder="1" applyAlignment="1" applyProtection="1">
      <alignment horizontal="center"/>
      <protection/>
    </xf>
    <xf numFmtId="0" fontId="0" fillId="3" borderId="41" xfId="0" applyFill="1" applyBorder="1" applyAlignment="1" applyProtection="1">
      <alignment horizontal="center"/>
      <protection/>
    </xf>
    <xf numFmtId="172" fontId="0" fillId="2" borderId="41" xfId="0" applyNumberFormat="1" applyFill="1" applyBorder="1" applyAlignment="1" applyProtection="1">
      <alignment horizontal="center"/>
      <protection/>
    </xf>
    <xf numFmtId="172" fontId="0" fillId="2" borderId="44" xfId="0" applyNumberFormat="1" applyFill="1" applyBorder="1" applyAlignment="1" applyProtection="1">
      <alignment horizontal="left"/>
      <protection/>
    </xf>
    <xf numFmtId="0" fontId="12" fillId="2" borderId="10" xfId="0" applyFont="1" applyFill="1" applyBorder="1" applyAlignment="1" applyProtection="1">
      <alignment/>
      <protection/>
    </xf>
    <xf numFmtId="172" fontId="12" fillId="2" borderId="11" xfId="0" applyNumberFormat="1" applyFont="1" applyFill="1" applyBorder="1" applyAlignment="1" applyProtection="1">
      <alignment/>
      <protection/>
    </xf>
    <xf numFmtId="172" fontId="12" fillId="2" borderId="12" xfId="0" applyNumberFormat="1" applyFont="1" applyFill="1" applyBorder="1" applyAlignment="1" applyProtection="1">
      <alignment/>
      <protection/>
    </xf>
    <xf numFmtId="172" fontId="12" fillId="0" borderId="12" xfId="0" applyNumberFormat="1" applyFont="1" applyFill="1" applyBorder="1" applyAlignment="1" applyProtection="1">
      <alignment/>
      <protection/>
    </xf>
    <xf numFmtId="172" fontId="12" fillId="2" borderId="16" xfId="0" applyNumberFormat="1" applyFont="1" applyFill="1" applyBorder="1" applyAlignment="1" applyProtection="1">
      <alignment/>
      <protection/>
    </xf>
    <xf numFmtId="169" fontId="0" fillId="0" borderId="13" xfId="0" applyNumberFormat="1" applyBorder="1" applyAlignment="1" applyProtection="1">
      <alignment/>
      <protection/>
    </xf>
    <xf numFmtId="172" fontId="12" fillId="2" borderId="13" xfId="0" applyNumberFormat="1" applyFont="1" applyFill="1" applyBorder="1" applyAlignment="1" applyProtection="1">
      <alignment/>
      <protection/>
    </xf>
    <xf numFmtId="0" fontId="0" fillId="0" borderId="13" xfId="0" applyBorder="1" applyAlignment="1" applyProtection="1">
      <alignment/>
      <protection/>
    </xf>
    <xf numFmtId="0" fontId="0" fillId="2" borderId="49" xfId="0" applyFill="1" applyBorder="1" applyAlignment="1" applyProtection="1">
      <alignment horizontal="left"/>
      <protection/>
    </xf>
    <xf numFmtId="172" fontId="0" fillId="2" borderId="50" xfId="0" applyNumberFormat="1" applyFill="1" applyBorder="1" applyAlignment="1" applyProtection="1">
      <alignment/>
      <protection/>
    </xf>
    <xf numFmtId="172" fontId="0" fillId="2" borderId="51" xfId="0" applyNumberFormat="1" applyFill="1" applyBorder="1" applyAlignment="1" applyProtection="1">
      <alignment/>
      <protection/>
    </xf>
    <xf numFmtId="172" fontId="0" fillId="0" borderId="51" xfId="0" applyNumberFormat="1" applyBorder="1" applyAlignment="1" applyProtection="1">
      <alignment/>
      <protection/>
    </xf>
    <xf numFmtId="0" fontId="0" fillId="0" borderId="52" xfId="0" applyBorder="1" applyAlignment="1" applyProtection="1">
      <alignment/>
      <protection/>
    </xf>
    <xf numFmtId="0" fontId="0" fillId="0" borderId="53" xfId="0" applyBorder="1" applyAlignment="1" applyProtection="1">
      <alignment/>
      <protection/>
    </xf>
    <xf numFmtId="172" fontId="0" fillId="0" borderId="0" xfId="0" applyNumberFormat="1" applyAlignment="1">
      <alignment/>
    </xf>
    <xf numFmtId="183" fontId="17" fillId="2" borderId="54" xfId="15" applyNumberFormat="1" applyFont="1" applyBorder="1" applyAlignment="1">
      <alignment vertical="top" wrapText="1"/>
    </xf>
    <xf numFmtId="0" fontId="18" fillId="0" borderId="0" xfId="0" applyFont="1" applyBorder="1" applyAlignment="1">
      <alignment horizontal="center" vertical="center"/>
    </xf>
    <xf numFmtId="0" fontId="18" fillId="0" borderId="0" xfId="0" applyFont="1" applyBorder="1" applyAlignment="1">
      <alignment horizontal="left"/>
    </xf>
    <xf numFmtId="1" fontId="0" fillId="0" borderId="0" xfId="0" applyNumberFormat="1" applyAlignment="1">
      <alignment/>
    </xf>
    <xf numFmtId="0" fontId="18" fillId="0" borderId="55" xfId="0" applyFont="1" applyBorder="1" applyAlignment="1">
      <alignment horizontal="left"/>
    </xf>
    <xf numFmtId="0" fontId="18" fillId="0" borderId="0" xfId="0" applyFont="1" applyFill="1" applyBorder="1" applyAlignment="1">
      <alignment horizontal="center" vertical="center"/>
    </xf>
    <xf numFmtId="0" fontId="18" fillId="0" borderId="0" xfId="0" applyFont="1" applyBorder="1" applyAlignment="1">
      <alignment/>
    </xf>
    <xf numFmtId="0" fontId="18" fillId="0" borderId="0" xfId="0" applyFont="1" applyFill="1" applyBorder="1" applyAlignment="1">
      <alignment horizontal="center" vertical="center" wrapText="1"/>
    </xf>
    <xf numFmtId="223" fontId="18" fillId="0" borderId="0" xfId="0" applyNumberFormat="1" applyFont="1" applyFill="1" applyBorder="1" applyAlignment="1">
      <alignment horizontal="center" vertical="center" wrapText="1"/>
    </xf>
    <xf numFmtId="0" fontId="19" fillId="0" borderId="56" xfId="0" applyFont="1" applyBorder="1" applyAlignment="1">
      <alignment horizontal="center" vertical="center" wrapText="1"/>
    </xf>
    <xf numFmtId="225" fontId="18" fillId="0" borderId="0" xfId="0" applyNumberFormat="1" applyFont="1" applyBorder="1" applyAlignment="1">
      <alignment horizontal="center"/>
    </xf>
    <xf numFmtId="223" fontId="0" fillId="0" borderId="0" xfId="0" applyNumberFormat="1" applyAlignment="1">
      <alignment/>
    </xf>
    <xf numFmtId="224" fontId="19" fillId="0" borderId="56" xfId="0" applyNumberFormat="1" applyFont="1" applyBorder="1" applyAlignment="1">
      <alignment horizontal="center" vertical="center" wrapText="1"/>
    </xf>
    <xf numFmtId="226" fontId="18" fillId="0" borderId="54" xfId="0" applyNumberFormat="1" applyFont="1" applyBorder="1" applyAlignment="1">
      <alignment horizontal="center"/>
    </xf>
    <xf numFmtId="224" fontId="18" fillId="0" borderId="0" xfId="0" applyNumberFormat="1" applyFont="1" applyBorder="1" applyAlignment="1">
      <alignment horizontal="center" vertical="center"/>
    </xf>
    <xf numFmtId="224" fontId="19" fillId="0" borderId="57" xfId="0" applyNumberFormat="1" applyFont="1" applyBorder="1" applyAlignment="1">
      <alignment horizontal="center" vertical="center" wrapText="1"/>
    </xf>
    <xf numFmtId="0" fontId="0" fillId="0" borderId="0" xfId="0" applyAlignment="1">
      <alignment/>
    </xf>
    <xf numFmtId="224" fontId="18" fillId="0" borderId="0" xfId="0" applyNumberFormat="1" applyFont="1" applyFill="1" applyBorder="1" applyAlignment="1">
      <alignment horizontal="center" vertical="center"/>
    </xf>
    <xf numFmtId="174" fontId="0" fillId="0" borderId="0" xfId="0" applyNumberFormat="1" applyAlignment="1">
      <alignment/>
    </xf>
    <xf numFmtId="174" fontId="5" fillId="0" borderId="0" xfId="0" applyNumberFormat="1" applyFont="1" applyAlignment="1">
      <alignment/>
    </xf>
    <xf numFmtId="171" fontId="16" fillId="2" borderId="54" xfId="30" applyFont="1" applyBorder="1">
      <alignment/>
      <protection/>
    </xf>
    <xf numFmtId="171" fontId="16" fillId="2" borderId="54" xfId="30" applyFont="1" applyBorder="1" applyAlignment="1">
      <alignment wrapText="1"/>
      <protection/>
    </xf>
    <xf numFmtId="171" fontId="16" fillId="2" borderId="54" xfId="30" applyFont="1" applyBorder="1" applyAlignment="1">
      <alignment vertical="top" wrapText="1"/>
      <protection/>
    </xf>
    <xf numFmtId="171" fontId="17" fillId="2" borderId="54" xfId="30" applyFont="1" applyBorder="1" applyAlignment="1">
      <alignment vertical="top" wrapText="1"/>
      <protection/>
    </xf>
    <xf numFmtId="171" fontId="17" fillId="2" borderId="54" xfId="30" applyFont="1" applyBorder="1">
      <alignment/>
      <protection/>
    </xf>
    <xf numFmtId="3" fontId="17" fillId="2" borderId="54" xfId="30" applyNumberFormat="1" applyFont="1" applyBorder="1">
      <alignment/>
      <protection/>
    </xf>
    <xf numFmtId="10" fontId="17" fillId="2" borderId="54" xfId="30" applyNumberFormat="1" applyFont="1" applyBorder="1">
      <alignment/>
      <protection/>
    </xf>
    <xf numFmtId="223" fontId="17" fillId="2" borderId="54" xfId="30" applyNumberFormat="1" applyFont="1" applyBorder="1">
      <alignment/>
      <protection/>
    </xf>
    <xf numFmtId="171" fontId="17" fillId="2" borderId="54" xfId="30" applyFont="1" applyBorder="1" applyAlignment="1">
      <alignment wrapText="1"/>
      <protection/>
    </xf>
    <xf numFmtId="9" fontId="17" fillId="2" borderId="54" xfId="30" applyNumberFormat="1" applyFont="1" applyBorder="1">
      <alignment/>
      <protection/>
    </xf>
    <xf numFmtId="0" fontId="5" fillId="0" borderId="0" xfId="0" applyFont="1" applyAlignment="1">
      <alignment/>
    </xf>
    <xf numFmtId="0" fontId="0" fillId="0" borderId="0" xfId="0" applyAlignment="1">
      <alignment wrapText="1"/>
    </xf>
    <xf numFmtId="174" fontId="16" fillId="2" borderId="54" xfId="30" applyNumberFormat="1" applyFont="1" applyBorder="1">
      <alignment/>
      <protection/>
    </xf>
    <xf numFmtId="3" fontId="0" fillId="0" borderId="0" xfId="0" applyNumberFormat="1" applyAlignment="1">
      <alignment/>
    </xf>
    <xf numFmtId="1" fontId="17" fillId="2" borderId="54" xfId="30" applyNumberFormat="1" applyFont="1" applyBorder="1">
      <alignment/>
      <protection/>
    </xf>
    <xf numFmtId="171" fontId="16" fillId="2" borderId="54" xfId="30" applyFont="1" applyBorder="1" applyAlignment="1">
      <alignment horizontal="center" vertical="center" wrapText="1"/>
      <protection/>
    </xf>
    <xf numFmtId="3" fontId="20" fillId="2" borderId="54" xfId="30" applyNumberFormat="1" applyFont="1" applyBorder="1">
      <alignment/>
      <protection/>
    </xf>
  </cellXfs>
  <cellStyles count="18">
    <cellStyle name="Normal" xfId="0"/>
    <cellStyle name="Comma" xfId="15"/>
    <cellStyle name="Comma [0]" xfId="16"/>
    <cellStyle name="Currency" xfId="17"/>
    <cellStyle name="Currency [0]" xfId="18"/>
    <cellStyle name="Followed Hyperlink" xfId="19"/>
    <cellStyle name="Hyperlink" xfId="20"/>
    <cellStyle name="Normal - Style1" xfId="21"/>
    <cellStyle name="Normal - Style2" xfId="22"/>
    <cellStyle name="Normal - Style3" xfId="23"/>
    <cellStyle name="Normal - Style4" xfId="24"/>
    <cellStyle name="Normal - Style5" xfId="25"/>
    <cellStyle name="Normal - Style6" xfId="26"/>
    <cellStyle name="Normal - Style7" xfId="27"/>
    <cellStyle name="Normal - Style8" xfId="28"/>
    <cellStyle name="Normal_BPA_FALLCOUNTS-timing distribution" xfId="29"/>
    <cellStyle name="Normal_march 2004 simpass 03-10"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15</xdr:row>
      <xdr:rowOff>0</xdr:rowOff>
    </xdr:from>
    <xdr:to>
      <xdr:col>2</xdr:col>
      <xdr:colOff>495300</xdr:colOff>
      <xdr:row>15</xdr:row>
      <xdr:rowOff>0</xdr:rowOff>
    </xdr:to>
    <xdr:sp>
      <xdr:nvSpPr>
        <xdr:cNvPr id="1" name="TextBox 1"/>
        <xdr:cNvSpPr txBox="1">
          <a:spLocks noChangeArrowheads="1"/>
        </xdr:cNvSpPr>
      </xdr:nvSpPr>
      <xdr:spPr>
        <a:xfrm>
          <a:off x="76200" y="4238625"/>
          <a:ext cx="3562350" cy="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0" i="0" u="none" baseline="0"/>
            <a:t>For SAR info, see
http://www.cqs.washington.edu/cwtSAR/
http://www.nwcouncil.org/fw/apre/provincereports/1%20page%20reports%20for%20province%20reports/ColumbiaLowerMiddle-FallChinook%20(PriestRap%20URB).doc
http://www.efw.bpa.gov/Environment/EW/EWP/DOCS/REPORTS/DOWNSTRM/D35885-10.pdf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80"/>
  <sheetViews>
    <sheetView zoomScale="50" zoomScaleNormal="50" workbookViewId="0" topLeftCell="A1">
      <selection activeCell="L54" sqref="L54"/>
    </sheetView>
  </sheetViews>
  <sheetFormatPr defaultColWidth="9.140625" defaultRowHeight="12.75"/>
  <cols>
    <col min="1" max="1" width="32.421875" style="232" customWidth="1"/>
    <col min="5" max="5" width="12.7109375" style="0" customWidth="1"/>
    <col min="7" max="7" width="11.7109375" style="0" customWidth="1"/>
    <col min="12" max="12" width="17.00390625" style="0" customWidth="1"/>
    <col min="28" max="34" width="9.28125" style="0" bestFit="1" customWidth="1"/>
    <col min="35" max="35" width="12.00390625" style="0" bestFit="1" customWidth="1"/>
    <col min="36" max="43" width="9.28125" style="0" bestFit="1" customWidth="1"/>
  </cols>
  <sheetData>
    <row r="1" spans="1:2" ht="12.75">
      <c r="A1" s="232" t="s">
        <v>218</v>
      </c>
      <c r="B1" t="s">
        <v>219</v>
      </c>
    </row>
    <row r="2" spans="1:43" ht="17.25" thickBot="1">
      <c r="A2" s="217">
        <v>2000</v>
      </c>
      <c r="B2" s="218" t="s">
        <v>150</v>
      </c>
      <c r="C2" s="218" t="s">
        <v>151</v>
      </c>
      <c r="D2" s="218" t="s">
        <v>152</v>
      </c>
      <c r="E2" s="218" t="s">
        <v>153</v>
      </c>
      <c r="F2" s="218" t="s">
        <v>154</v>
      </c>
      <c r="G2" s="218" t="s">
        <v>155</v>
      </c>
      <c r="H2" s="218" t="s">
        <v>156</v>
      </c>
      <c r="I2" s="218" t="s">
        <v>157</v>
      </c>
      <c r="J2" s="218" t="s">
        <v>158</v>
      </c>
      <c r="K2" s="218" t="s">
        <v>159</v>
      </c>
      <c r="L2" s="218" t="s">
        <v>160</v>
      </c>
      <c r="M2">
        <v>2001</v>
      </c>
      <c r="N2" t="s">
        <v>150</v>
      </c>
      <c r="O2" t="s">
        <v>151</v>
      </c>
      <c r="P2" t="s">
        <v>152</v>
      </c>
      <c r="Q2" t="s">
        <v>153</v>
      </c>
      <c r="R2" t="s">
        <v>154</v>
      </c>
      <c r="S2" t="s">
        <v>155</v>
      </c>
      <c r="T2" t="s">
        <v>156</v>
      </c>
      <c r="U2" t="s">
        <v>157</v>
      </c>
      <c r="V2" t="s">
        <v>158</v>
      </c>
      <c r="W2" t="s">
        <v>159</v>
      </c>
      <c r="X2" t="s">
        <v>160</v>
      </c>
      <c r="Y2" s="219">
        <v>2002</v>
      </c>
      <c r="Z2" t="s">
        <v>150</v>
      </c>
      <c r="AA2" t="s">
        <v>151</v>
      </c>
      <c r="AB2" t="s">
        <v>153</v>
      </c>
      <c r="AC2" t="s">
        <v>154</v>
      </c>
      <c r="AD2" t="s">
        <v>155</v>
      </c>
      <c r="AE2" t="s">
        <v>156</v>
      </c>
      <c r="AF2" t="s">
        <v>157</v>
      </c>
      <c r="AG2" t="s">
        <v>159</v>
      </c>
      <c r="AH2" t="s">
        <v>160</v>
      </c>
      <c r="AI2">
        <v>2003</v>
      </c>
      <c r="AJ2" s="220" t="s">
        <v>151</v>
      </c>
      <c r="AK2" s="220" t="s">
        <v>153</v>
      </c>
      <c r="AL2" s="220" t="s">
        <v>154</v>
      </c>
      <c r="AM2" s="220" t="s">
        <v>155</v>
      </c>
      <c r="AN2" s="220" t="s">
        <v>156</v>
      </c>
      <c r="AO2" s="220" t="s">
        <v>157</v>
      </c>
      <c r="AP2" s="220" t="s">
        <v>159</v>
      </c>
      <c r="AQ2" s="220" t="s">
        <v>160</v>
      </c>
    </row>
    <row r="3" spans="1:43" ht="83.25" thickBot="1">
      <c r="A3" s="221" t="s">
        <v>161</v>
      </c>
      <c r="B3" s="222" t="s">
        <v>162</v>
      </c>
      <c r="C3" s="222" t="s">
        <v>162</v>
      </c>
      <c r="D3" s="222" t="s">
        <v>162</v>
      </c>
      <c r="E3" s="222" t="s">
        <v>162</v>
      </c>
      <c r="F3" s="222" t="s">
        <v>162</v>
      </c>
      <c r="G3" s="222" t="s">
        <v>162</v>
      </c>
      <c r="H3" s="222" t="s">
        <v>162</v>
      </c>
      <c r="I3" s="222" t="s">
        <v>163</v>
      </c>
      <c r="J3" s="222" t="s">
        <v>162</v>
      </c>
      <c r="K3" s="222" t="s">
        <v>162</v>
      </c>
      <c r="L3" s="222" t="s">
        <v>163</v>
      </c>
      <c r="M3" s="223" t="s">
        <v>161</v>
      </c>
      <c r="N3" s="222" t="s">
        <v>162</v>
      </c>
      <c r="O3" s="222" t="s">
        <v>162</v>
      </c>
      <c r="P3" s="222" t="s">
        <v>162</v>
      </c>
      <c r="Q3" s="222" t="s">
        <v>162</v>
      </c>
      <c r="R3" s="222" t="s">
        <v>162</v>
      </c>
      <c r="S3" s="222" t="s">
        <v>162</v>
      </c>
      <c r="T3" s="222" t="s">
        <v>162</v>
      </c>
      <c r="U3" s="222" t="s">
        <v>163</v>
      </c>
      <c r="V3" s="222" t="s">
        <v>162</v>
      </c>
      <c r="W3" s="222" t="s">
        <v>162</v>
      </c>
      <c r="X3" s="222" t="s">
        <v>163</v>
      </c>
      <c r="Y3" s="224" t="s">
        <v>161</v>
      </c>
      <c r="Z3" s="222" t="s">
        <v>162</v>
      </c>
      <c r="AA3" s="222" t="s">
        <v>162</v>
      </c>
      <c r="AB3" s="222" t="s">
        <v>162</v>
      </c>
      <c r="AC3" s="222" t="s">
        <v>162</v>
      </c>
      <c r="AD3" s="222" t="s">
        <v>162</v>
      </c>
      <c r="AE3" s="222" t="s">
        <v>162</v>
      </c>
      <c r="AF3" s="222" t="s">
        <v>163</v>
      </c>
      <c r="AG3" s="222" t="s">
        <v>162</v>
      </c>
      <c r="AH3" s="222" t="s">
        <v>163</v>
      </c>
      <c r="AI3" s="225" t="s">
        <v>164</v>
      </c>
      <c r="AJ3" s="222" t="s">
        <v>162</v>
      </c>
      <c r="AK3" s="222" t="s">
        <v>162</v>
      </c>
      <c r="AL3" s="222" t="s">
        <v>162</v>
      </c>
      <c r="AM3" s="222" t="s">
        <v>162</v>
      </c>
      <c r="AN3" s="222" t="s">
        <v>162</v>
      </c>
      <c r="AO3" s="222" t="s">
        <v>163</v>
      </c>
      <c r="AP3" s="222" t="s">
        <v>162</v>
      </c>
      <c r="AQ3" s="222" t="s">
        <v>163</v>
      </c>
    </row>
    <row r="4" spans="1:43" ht="17.25" thickBot="1">
      <c r="A4" t="s">
        <v>165</v>
      </c>
      <c r="B4" s="222"/>
      <c r="C4" s="222"/>
      <c r="D4" s="222"/>
      <c r="E4" s="222"/>
      <c r="F4" s="222"/>
      <c r="G4" s="222"/>
      <c r="H4" s="222"/>
      <c r="I4" s="222"/>
      <c r="J4" s="222"/>
      <c r="K4" s="222"/>
      <c r="L4" s="226">
        <v>1257</v>
      </c>
      <c r="M4" t="s">
        <v>165</v>
      </c>
      <c r="N4">
        <v>139</v>
      </c>
      <c r="O4">
        <v>0</v>
      </c>
      <c r="P4">
        <v>0</v>
      </c>
      <c r="Q4">
        <v>36</v>
      </c>
      <c r="R4">
        <v>3</v>
      </c>
      <c r="S4">
        <v>789</v>
      </c>
      <c r="T4">
        <v>0</v>
      </c>
      <c r="U4">
        <v>0</v>
      </c>
      <c r="V4">
        <v>0</v>
      </c>
      <c r="W4">
        <v>0</v>
      </c>
      <c r="X4">
        <v>0</v>
      </c>
      <c r="Y4" s="227">
        <v>37375</v>
      </c>
      <c r="Z4">
        <v>167</v>
      </c>
      <c r="AA4">
        <v>2</v>
      </c>
      <c r="AB4">
        <v>73</v>
      </c>
      <c r="AC4">
        <v>30</v>
      </c>
      <c r="AD4">
        <v>536</v>
      </c>
      <c r="AE4">
        <v>0</v>
      </c>
      <c r="AF4">
        <v>0</v>
      </c>
      <c r="AG4">
        <v>0</v>
      </c>
      <c r="AH4">
        <v>0</v>
      </c>
      <c r="AI4" s="225"/>
      <c r="AJ4" s="222"/>
      <c r="AK4" s="222"/>
      <c r="AL4" s="222"/>
      <c r="AM4" s="222"/>
      <c r="AN4" s="222"/>
      <c r="AO4" s="222"/>
      <c r="AP4" s="222"/>
      <c r="AQ4" s="222"/>
    </row>
    <row r="5" spans="1:43" ht="17.25" thickBot="1">
      <c r="A5" t="s">
        <v>166</v>
      </c>
      <c r="B5" s="222"/>
      <c r="C5" s="222"/>
      <c r="D5" s="222"/>
      <c r="E5" s="222"/>
      <c r="F5" s="222"/>
      <c r="G5" s="222"/>
      <c r="H5" s="222"/>
      <c r="I5" s="222"/>
      <c r="J5" s="222"/>
      <c r="K5" s="222"/>
      <c r="L5" s="226">
        <v>1081</v>
      </c>
      <c r="M5" t="s">
        <v>166</v>
      </c>
      <c r="N5">
        <v>219</v>
      </c>
      <c r="O5">
        <v>12</v>
      </c>
      <c r="P5">
        <v>0</v>
      </c>
      <c r="Q5">
        <v>99</v>
      </c>
      <c r="R5">
        <v>16</v>
      </c>
      <c r="S5">
        <v>1022</v>
      </c>
      <c r="T5">
        <v>0</v>
      </c>
      <c r="U5">
        <v>0</v>
      </c>
      <c r="V5">
        <v>0</v>
      </c>
      <c r="W5">
        <v>0</v>
      </c>
      <c r="X5">
        <v>0</v>
      </c>
      <c r="Y5" s="227">
        <v>37382</v>
      </c>
      <c r="Z5">
        <v>347</v>
      </c>
      <c r="AA5">
        <v>126</v>
      </c>
      <c r="AB5">
        <v>136</v>
      </c>
      <c r="AC5">
        <v>2</v>
      </c>
      <c r="AD5">
        <v>947</v>
      </c>
      <c r="AE5">
        <v>0</v>
      </c>
      <c r="AF5">
        <v>0</v>
      </c>
      <c r="AG5">
        <v>0</v>
      </c>
      <c r="AH5">
        <v>0</v>
      </c>
      <c r="AI5" s="228">
        <v>37746</v>
      </c>
      <c r="AJ5" s="229">
        <v>10</v>
      </c>
      <c r="AK5" s="229">
        <v>109</v>
      </c>
      <c r="AL5" s="229">
        <v>3</v>
      </c>
      <c r="AM5" s="229">
        <v>1930</v>
      </c>
      <c r="AN5" s="229">
        <v>0</v>
      </c>
      <c r="AO5" s="229">
        <v>0</v>
      </c>
      <c r="AP5" s="229">
        <v>0</v>
      </c>
      <c r="AQ5" s="229">
        <v>0</v>
      </c>
    </row>
    <row r="6" spans="1:43" ht="17.25" thickBot="1">
      <c r="A6" s="230" t="s">
        <v>167</v>
      </c>
      <c r="B6" s="226">
        <v>320</v>
      </c>
      <c r="C6" s="226">
        <v>40</v>
      </c>
      <c r="D6" s="226">
        <v>62</v>
      </c>
      <c r="E6" s="226">
        <v>443</v>
      </c>
      <c r="F6" s="226">
        <v>23</v>
      </c>
      <c r="G6" s="226">
        <v>1739</v>
      </c>
      <c r="H6" s="226">
        <v>480</v>
      </c>
      <c r="I6" s="226">
        <v>73</v>
      </c>
      <c r="J6" s="226">
        <v>0</v>
      </c>
      <c r="K6" s="226">
        <v>28</v>
      </c>
      <c r="L6" s="226">
        <v>1047</v>
      </c>
      <c r="M6" t="s">
        <v>168</v>
      </c>
      <c r="N6">
        <v>290</v>
      </c>
      <c r="O6">
        <v>8</v>
      </c>
      <c r="P6">
        <v>2</v>
      </c>
      <c r="Q6">
        <v>223</v>
      </c>
      <c r="R6">
        <v>10</v>
      </c>
      <c r="S6">
        <v>1050</v>
      </c>
      <c r="T6">
        <v>743</v>
      </c>
      <c r="U6">
        <v>85</v>
      </c>
      <c r="V6">
        <v>0</v>
      </c>
      <c r="W6">
        <v>21</v>
      </c>
      <c r="X6">
        <v>694</v>
      </c>
      <c r="Y6" s="227">
        <v>37389</v>
      </c>
      <c r="Z6">
        <v>432</v>
      </c>
      <c r="AA6">
        <v>402</v>
      </c>
      <c r="AB6">
        <v>201</v>
      </c>
      <c r="AC6">
        <v>23</v>
      </c>
      <c r="AD6">
        <v>1876</v>
      </c>
      <c r="AE6">
        <v>497</v>
      </c>
      <c r="AF6">
        <v>261</v>
      </c>
      <c r="AG6">
        <v>95</v>
      </c>
      <c r="AH6">
        <v>520</v>
      </c>
      <c r="AI6" s="228">
        <v>37753</v>
      </c>
      <c r="AJ6" s="229">
        <v>120</v>
      </c>
      <c r="AK6" s="229">
        <v>176</v>
      </c>
      <c r="AL6" s="229">
        <v>66</v>
      </c>
      <c r="AM6" s="229">
        <v>3148</v>
      </c>
      <c r="AN6" s="229">
        <v>0</v>
      </c>
      <c r="AO6" s="229">
        <v>0</v>
      </c>
      <c r="AP6" s="229">
        <v>0</v>
      </c>
      <c r="AQ6" s="229">
        <v>0</v>
      </c>
    </row>
    <row r="7" spans="1:43" ht="17.25" thickBot="1">
      <c r="A7" s="230" t="s">
        <v>169</v>
      </c>
      <c r="B7" s="226">
        <v>490</v>
      </c>
      <c r="C7" s="226">
        <v>57</v>
      </c>
      <c r="D7" s="226">
        <v>121</v>
      </c>
      <c r="E7" s="226">
        <v>356</v>
      </c>
      <c r="F7" s="226">
        <v>74</v>
      </c>
      <c r="G7" s="226">
        <v>1321</v>
      </c>
      <c r="H7" s="226">
        <v>385</v>
      </c>
      <c r="I7" s="226">
        <v>125</v>
      </c>
      <c r="J7" s="226">
        <v>0</v>
      </c>
      <c r="K7" s="226">
        <v>42</v>
      </c>
      <c r="L7" s="226">
        <v>1087</v>
      </c>
      <c r="M7" t="s">
        <v>170</v>
      </c>
      <c r="N7">
        <v>523</v>
      </c>
      <c r="O7">
        <v>289</v>
      </c>
      <c r="P7">
        <v>53</v>
      </c>
      <c r="Q7">
        <v>483</v>
      </c>
      <c r="R7">
        <v>130</v>
      </c>
      <c r="S7">
        <v>1696</v>
      </c>
      <c r="T7">
        <v>1517</v>
      </c>
      <c r="U7">
        <v>371</v>
      </c>
      <c r="V7">
        <v>0</v>
      </c>
      <c r="W7">
        <v>59</v>
      </c>
      <c r="X7">
        <v>493</v>
      </c>
      <c r="Y7" s="227">
        <v>37396</v>
      </c>
      <c r="Z7">
        <v>346</v>
      </c>
      <c r="AA7">
        <v>200</v>
      </c>
      <c r="AB7">
        <v>309</v>
      </c>
      <c r="AC7">
        <v>17</v>
      </c>
      <c r="AD7">
        <v>1729</v>
      </c>
      <c r="AE7">
        <v>613</v>
      </c>
      <c r="AF7">
        <v>172</v>
      </c>
      <c r="AG7">
        <v>100</v>
      </c>
      <c r="AH7">
        <v>596</v>
      </c>
      <c r="AI7" s="228">
        <v>37760</v>
      </c>
      <c r="AJ7" s="229">
        <v>121</v>
      </c>
      <c r="AK7" s="229">
        <v>132</v>
      </c>
      <c r="AL7" s="229">
        <v>33</v>
      </c>
      <c r="AM7" s="229">
        <v>2295</v>
      </c>
      <c r="AN7" s="229">
        <v>1414</v>
      </c>
      <c r="AO7" s="229">
        <v>200</v>
      </c>
      <c r="AP7" s="229">
        <v>62</v>
      </c>
      <c r="AQ7" s="229">
        <v>457</v>
      </c>
    </row>
    <row r="8" spans="1:43" ht="17.25" thickBot="1">
      <c r="A8" s="230" t="s">
        <v>171</v>
      </c>
      <c r="B8" s="226">
        <v>288</v>
      </c>
      <c r="C8" s="226">
        <v>182</v>
      </c>
      <c r="D8" s="226">
        <v>153</v>
      </c>
      <c r="E8" s="226">
        <v>448</v>
      </c>
      <c r="F8" s="226">
        <v>83</v>
      </c>
      <c r="G8" s="226">
        <v>1805</v>
      </c>
      <c r="H8" s="226">
        <v>614</v>
      </c>
      <c r="I8" s="226">
        <v>363</v>
      </c>
      <c r="J8" s="226">
        <v>0</v>
      </c>
      <c r="K8" s="226">
        <v>66</v>
      </c>
      <c r="L8" s="226">
        <v>1220</v>
      </c>
      <c r="M8" t="s">
        <v>172</v>
      </c>
      <c r="N8">
        <v>531</v>
      </c>
      <c r="O8">
        <v>188</v>
      </c>
      <c r="P8">
        <v>0</v>
      </c>
      <c r="Q8">
        <v>187</v>
      </c>
      <c r="R8">
        <v>497</v>
      </c>
      <c r="S8">
        <v>1623</v>
      </c>
      <c r="T8">
        <v>784</v>
      </c>
      <c r="U8">
        <v>406</v>
      </c>
      <c r="V8">
        <v>0</v>
      </c>
      <c r="W8">
        <v>137</v>
      </c>
      <c r="X8">
        <v>575</v>
      </c>
      <c r="Y8" s="227">
        <v>37403</v>
      </c>
      <c r="Z8">
        <v>464</v>
      </c>
      <c r="AA8">
        <v>251</v>
      </c>
      <c r="AB8">
        <v>484</v>
      </c>
      <c r="AC8">
        <v>54</v>
      </c>
      <c r="AD8">
        <v>1334</v>
      </c>
      <c r="AE8">
        <v>974</v>
      </c>
      <c r="AF8">
        <v>492</v>
      </c>
      <c r="AG8">
        <v>109</v>
      </c>
      <c r="AH8">
        <v>825</v>
      </c>
      <c r="AI8" s="228">
        <v>37767</v>
      </c>
      <c r="AJ8" s="229">
        <v>124</v>
      </c>
      <c r="AK8" s="229">
        <v>442</v>
      </c>
      <c r="AL8" s="229">
        <v>70</v>
      </c>
      <c r="AM8" s="229">
        <v>1216</v>
      </c>
      <c r="AN8" s="229">
        <v>847</v>
      </c>
      <c r="AO8" s="229">
        <v>185</v>
      </c>
      <c r="AP8" s="229">
        <v>132</v>
      </c>
      <c r="AQ8" s="229">
        <v>150</v>
      </c>
    </row>
    <row r="9" spans="1:43" ht="17.25" thickBot="1">
      <c r="A9" s="230" t="s">
        <v>173</v>
      </c>
      <c r="B9" s="226">
        <v>402</v>
      </c>
      <c r="C9" s="226">
        <v>319</v>
      </c>
      <c r="D9" s="226">
        <v>180</v>
      </c>
      <c r="E9" s="226">
        <v>334</v>
      </c>
      <c r="F9" s="226">
        <v>171</v>
      </c>
      <c r="G9" s="226">
        <v>2038</v>
      </c>
      <c r="H9" s="226">
        <v>952</v>
      </c>
      <c r="I9" s="226">
        <v>389</v>
      </c>
      <c r="J9" s="226">
        <v>0</v>
      </c>
      <c r="K9" s="226">
        <v>65</v>
      </c>
      <c r="L9" s="226">
        <v>1177</v>
      </c>
      <c r="M9" t="s">
        <v>174</v>
      </c>
      <c r="N9">
        <v>789</v>
      </c>
      <c r="O9">
        <v>128</v>
      </c>
      <c r="P9">
        <v>11</v>
      </c>
      <c r="Q9">
        <v>447</v>
      </c>
      <c r="R9">
        <v>25</v>
      </c>
      <c r="S9">
        <v>1443</v>
      </c>
      <c r="T9">
        <v>1005</v>
      </c>
      <c r="U9">
        <v>637</v>
      </c>
      <c r="V9">
        <v>0</v>
      </c>
      <c r="W9">
        <v>154</v>
      </c>
      <c r="X9">
        <v>258</v>
      </c>
      <c r="Y9" s="227">
        <v>37410</v>
      </c>
      <c r="Z9">
        <v>408</v>
      </c>
      <c r="AA9">
        <v>176</v>
      </c>
      <c r="AB9">
        <v>405</v>
      </c>
      <c r="AC9">
        <v>25</v>
      </c>
      <c r="AD9">
        <v>897</v>
      </c>
      <c r="AE9">
        <v>413</v>
      </c>
      <c r="AF9">
        <v>430</v>
      </c>
      <c r="AG9">
        <v>182</v>
      </c>
      <c r="AH9">
        <v>766</v>
      </c>
      <c r="AI9" s="228">
        <v>37774</v>
      </c>
      <c r="AJ9" s="229">
        <v>274</v>
      </c>
      <c r="AK9" s="229">
        <v>225</v>
      </c>
      <c r="AL9" s="229">
        <v>133</v>
      </c>
      <c r="AM9" s="229">
        <v>1094</v>
      </c>
      <c r="AN9" s="229">
        <v>1776</v>
      </c>
      <c r="AO9" s="229">
        <v>457</v>
      </c>
      <c r="AP9" s="229">
        <v>135</v>
      </c>
      <c r="AQ9" s="229">
        <v>310</v>
      </c>
    </row>
    <row r="10" spans="1:43" ht="17.25" thickBot="1">
      <c r="A10" s="230" t="s">
        <v>175</v>
      </c>
      <c r="B10" s="226">
        <v>834</v>
      </c>
      <c r="C10" s="226">
        <v>209</v>
      </c>
      <c r="D10" s="226">
        <v>151</v>
      </c>
      <c r="E10" s="226">
        <v>281</v>
      </c>
      <c r="F10" s="226">
        <v>20</v>
      </c>
      <c r="G10" s="226">
        <v>1656</v>
      </c>
      <c r="H10" s="226">
        <v>1088</v>
      </c>
      <c r="I10" s="226">
        <v>541</v>
      </c>
      <c r="J10" s="226">
        <v>76</v>
      </c>
      <c r="K10" s="226">
        <v>81</v>
      </c>
      <c r="L10" s="226">
        <v>1507</v>
      </c>
      <c r="M10" t="s">
        <v>176</v>
      </c>
      <c r="N10">
        <v>558</v>
      </c>
      <c r="O10">
        <v>57</v>
      </c>
      <c r="P10">
        <v>13</v>
      </c>
      <c r="Q10">
        <v>286</v>
      </c>
      <c r="R10">
        <v>102</v>
      </c>
      <c r="S10">
        <v>746</v>
      </c>
      <c r="T10">
        <v>889</v>
      </c>
      <c r="U10">
        <v>488</v>
      </c>
      <c r="V10">
        <v>0</v>
      </c>
      <c r="W10">
        <v>378</v>
      </c>
      <c r="X10">
        <v>401</v>
      </c>
      <c r="Y10" s="227">
        <v>37417</v>
      </c>
      <c r="Z10">
        <v>491</v>
      </c>
      <c r="AA10">
        <v>157</v>
      </c>
      <c r="AB10">
        <v>398</v>
      </c>
      <c r="AC10">
        <v>153</v>
      </c>
      <c r="AD10">
        <v>1058</v>
      </c>
      <c r="AE10">
        <v>672</v>
      </c>
      <c r="AF10">
        <v>452</v>
      </c>
      <c r="AG10">
        <v>331</v>
      </c>
      <c r="AH10">
        <v>639</v>
      </c>
      <c r="AI10" s="228">
        <v>37781</v>
      </c>
      <c r="AJ10" s="229">
        <v>395</v>
      </c>
      <c r="AK10" s="229">
        <v>347</v>
      </c>
      <c r="AL10" s="229">
        <v>350</v>
      </c>
      <c r="AM10" s="229">
        <v>1051</v>
      </c>
      <c r="AN10" s="229">
        <v>1395</v>
      </c>
      <c r="AO10" s="229">
        <v>661</v>
      </c>
      <c r="AP10" s="229">
        <v>204</v>
      </c>
      <c r="AQ10" s="229">
        <v>280</v>
      </c>
    </row>
    <row r="11" spans="1:43" ht="17.25" thickBot="1">
      <c r="A11" s="230" t="s">
        <v>177</v>
      </c>
      <c r="B11" s="226">
        <v>596</v>
      </c>
      <c r="C11" s="226">
        <v>94</v>
      </c>
      <c r="D11" s="226">
        <v>163</v>
      </c>
      <c r="E11" s="226">
        <v>184</v>
      </c>
      <c r="F11" s="226">
        <v>11</v>
      </c>
      <c r="G11" s="226">
        <v>2298</v>
      </c>
      <c r="H11" s="226">
        <v>714</v>
      </c>
      <c r="I11" s="226">
        <v>490</v>
      </c>
      <c r="J11" s="226">
        <v>22</v>
      </c>
      <c r="K11" s="226">
        <v>160</v>
      </c>
      <c r="L11" s="226">
        <v>1722</v>
      </c>
      <c r="M11" t="s">
        <v>178</v>
      </c>
      <c r="N11">
        <v>678</v>
      </c>
      <c r="O11">
        <v>29</v>
      </c>
      <c r="P11">
        <v>0</v>
      </c>
      <c r="Q11">
        <v>351</v>
      </c>
      <c r="R11">
        <v>124</v>
      </c>
      <c r="S11">
        <v>607</v>
      </c>
      <c r="T11">
        <v>1363</v>
      </c>
      <c r="U11">
        <v>543</v>
      </c>
      <c r="V11">
        <v>0</v>
      </c>
      <c r="W11">
        <v>541</v>
      </c>
      <c r="X11">
        <v>644</v>
      </c>
      <c r="Y11" s="227">
        <v>37424</v>
      </c>
      <c r="Z11">
        <v>969</v>
      </c>
      <c r="AA11">
        <v>92</v>
      </c>
      <c r="AB11">
        <v>708</v>
      </c>
      <c r="AC11">
        <v>340</v>
      </c>
      <c r="AD11">
        <v>910</v>
      </c>
      <c r="AE11">
        <v>742</v>
      </c>
      <c r="AF11">
        <v>528</v>
      </c>
      <c r="AG11">
        <v>246</v>
      </c>
      <c r="AH11">
        <v>649</v>
      </c>
      <c r="AI11" s="228">
        <v>37788</v>
      </c>
      <c r="AJ11" s="229">
        <v>180</v>
      </c>
      <c r="AK11" s="229">
        <v>435</v>
      </c>
      <c r="AL11" s="229">
        <v>523</v>
      </c>
      <c r="AM11" s="229">
        <v>1281</v>
      </c>
      <c r="AN11" s="229">
        <v>940</v>
      </c>
      <c r="AO11" s="229">
        <v>1037</v>
      </c>
      <c r="AP11" s="229">
        <v>260</v>
      </c>
      <c r="AQ11" s="229">
        <v>203</v>
      </c>
    </row>
    <row r="12" spans="1:43" ht="17.25" thickBot="1">
      <c r="A12" s="230" t="s">
        <v>179</v>
      </c>
      <c r="B12" s="226">
        <v>850</v>
      </c>
      <c r="C12" s="226">
        <v>37</v>
      </c>
      <c r="D12" s="226">
        <v>184</v>
      </c>
      <c r="E12" s="226">
        <v>303</v>
      </c>
      <c r="F12" s="226">
        <v>179</v>
      </c>
      <c r="G12" s="226">
        <v>1383</v>
      </c>
      <c r="H12" s="226">
        <v>793</v>
      </c>
      <c r="I12" s="226">
        <v>470</v>
      </c>
      <c r="J12" s="226">
        <v>57</v>
      </c>
      <c r="K12" s="226">
        <v>89</v>
      </c>
      <c r="L12" s="226">
        <v>1380</v>
      </c>
      <c r="M12" t="s">
        <v>180</v>
      </c>
      <c r="N12">
        <v>565</v>
      </c>
      <c r="O12">
        <v>12</v>
      </c>
      <c r="P12">
        <v>4</v>
      </c>
      <c r="Q12">
        <v>171</v>
      </c>
      <c r="R12">
        <v>23</v>
      </c>
      <c r="S12">
        <v>381</v>
      </c>
      <c r="T12">
        <v>1326</v>
      </c>
      <c r="U12">
        <v>438</v>
      </c>
      <c r="V12">
        <v>0</v>
      </c>
      <c r="W12">
        <v>513</v>
      </c>
      <c r="X12">
        <v>688</v>
      </c>
      <c r="Y12" s="227">
        <v>37431</v>
      </c>
      <c r="Z12">
        <v>1209</v>
      </c>
      <c r="AA12">
        <v>486</v>
      </c>
      <c r="AB12">
        <v>518</v>
      </c>
      <c r="AC12">
        <v>278</v>
      </c>
      <c r="AD12">
        <v>945</v>
      </c>
      <c r="AE12">
        <v>651</v>
      </c>
      <c r="AF12">
        <v>456</v>
      </c>
      <c r="AG12">
        <v>274</v>
      </c>
      <c r="AH12">
        <v>568</v>
      </c>
      <c r="AI12" s="228">
        <v>37795</v>
      </c>
      <c r="AJ12" s="229">
        <v>97</v>
      </c>
      <c r="AK12" s="229">
        <v>302</v>
      </c>
      <c r="AL12" s="229">
        <v>230</v>
      </c>
      <c r="AM12" s="229">
        <v>1655</v>
      </c>
      <c r="AN12" s="229">
        <v>1752</v>
      </c>
      <c r="AO12" s="229">
        <v>670</v>
      </c>
      <c r="AP12" s="229">
        <v>207</v>
      </c>
      <c r="AQ12" s="229">
        <v>323</v>
      </c>
    </row>
    <row r="13" spans="1:43" ht="17.25" thickBot="1">
      <c r="A13" s="230" t="s">
        <v>181</v>
      </c>
      <c r="B13" s="226">
        <v>1048</v>
      </c>
      <c r="C13" s="226">
        <v>162</v>
      </c>
      <c r="D13" s="226">
        <v>101</v>
      </c>
      <c r="E13" s="226">
        <v>97</v>
      </c>
      <c r="F13" s="226">
        <v>82</v>
      </c>
      <c r="G13" s="226">
        <v>1389</v>
      </c>
      <c r="H13" s="226">
        <v>1041</v>
      </c>
      <c r="I13" s="226">
        <v>528</v>
      </c>
      <c r="J13" s="226">
        <v>3</v>
      </c>
      <c r="K13" s="226">
        <v>116</v>
      </c>
      <c r="L13" s="226">
        <v>1315</v>
      </c>
      <c r="M13" t="s">
        <v>182</v>
      </c>
      <c r="N13">
        <v>457</v>
      </c>
      <c r="O13">
        <v>18</v>
      </c>
      <c r="P13">
        <v>0</v>
      </c>
      <c r="Q13">
        <v>119</v>
      </c>
      <c r="R13">
        <v>26</v>
      </c>
      <c r="S13">
        <v>254</v>
      </c>
      <c r="T13">
        <v>318</v>
      </c>
      <c r="U13">
        <v>614</v>
      </c>
      <c r="V13">
        <v>29</v>
      </c>
      <c r="W13">
        <v>224</v>
      </c>
      <c r="X13">
        <v>1000</v>
      </c>
      <c r="Y13" s="227">
        <v>37438</v>
      </c>
      <c r="Z13">
        <v>568</v>
      </c>
      <c r="AA13">
        <v>486</v>
      </c>
      <c r="AB13">
        <v>338</v>
      </c>
      <c r="AC13">
        <v>257</v>
      </c>
      <c r="AD13">
        <v>667</v>
      </c>
      <c r="AE13">
        <v>530</v>
      </c>
      <c r="AF13">
        <v>473</v>
      </c>
      <c r="AG13">
        <v>340</v>
      </c>
      <c r="AH13">
        <v>493</v>
      </c>
      <c r="AI13" s="228">
        <v>37802</v>
      </c>
      <c r="AJ13" s="229">
        <v>267</v>
      </c>
      <c r="AK13" s="229">
        <v>370</v>
      </c>
      <c r="AL13" s="229">
        <v>171</v>
      </c>
      <c r="AM13" s="229">
        <v>1548</v>
      </c>
      <c r="AN13" s="229">
        <v>1086</v>
      </c>
      <c r="AO13" s="229">
        <v>637</v>
      </c>
      <c r="AP13" s="229">
        <v>177</v>
      </c>
      <c r="AQ13" s="229">
        <v>299</v>
      </c>
    </row>
    <row r="14" spans="1:43" ht="17.25" thickBot="1">
      <c r="A14" s="230" t="s">
        <v>183</v>
      </c>
      <c r="B14" s="226">
        <v>616</v>
      </c>
      <c r="C14" s="226">
        <v>88</v>
      </c>
      <c r="D14" s="226">
        <v>110</v>
      </c>
      <c r="E14" s="226">
        <v>129</v>
      </c>
      <c r="F14" s="226">
        <v>63</v>
      </c>
      <c r="G14" s="226">
        <v>655</v>
      </c>
      <c r="H14" s="226">
        <v>769</v>
      </c>
      <c r="I14" s="226">
        <v>454</v>
      </c>
      <c r="J14" s="226">
        <v>56</v>
      </c>
      <c r="K14" s="226">
        <v>94</v>
      </c>
      <c r="L14" s="226">
        <v>1010</v>
      </c>
      <c r="M14" t="s">
        <v>184</v>
      </c>
      <c r="N14">
        <v>404</v>
      </c>
      <c r="O14">
        <v>163</v>
      </c>
      <c r="P14">
        <v>1</v>
      </c>
      <c r="Q14">
        <v>50</v>
      </c>
      <c r="R14">
        <v>26</v>
      </c>
      <c r="S14">
        <v>211</v>
      </c>
      <c r="T14">
        <v>427</v>
      </c>
      <c r="U14">
        <v>414</v>
      </c>
      <c r="V14">
        <v>535</v>
      </c>
      <c r="W14">
        <v>288</v>
      </c>
      <c r="X14">
        <v>1108</v>
      </c>
      <c r="Y14" s="227">
        <v>37445</v>
      </c>
      <c r="Z14">
        <v>299</v>
      </c>
      <c r="AA14">
        <v>239</v>
      </c>
      <c r="AB14">
        <v>142</v>
      </c>
      <c r="AC14">
        <v>331</v>
      </c>
      <c r="AD14">
        <v>694</v>
      </c>
      <c r="AE14">
        <v>1170</v>
      </c>
      <c r="AF14">
        <v>41</v>
      </c>
      <c r="AG14">
        <v>225</v>
      </c>
      <c r="AH14">
        <v>787</v>
      </c>
      <c r="AI14" s="228">
        <v>37809</v>
      </c>
      <c r="AJ14" s="229">
        <v>121</v>
      </c>
      <c r="AK14" s="229">
        <v>299</v>
      </c>
      <c r="AL14" s="229">
        <v>219</v>
      </c>
      <c r="AM14" s="229">
        <v>950</v>
      </c>
      <c r="AN14" s="229">
        <v>672</v>
      </c>
      <c r="AO14" s="229">
        <v>659</v>
      </c>
      <c r="AP14" s="229">
        <v>305</v>
      </c>
      <c r="AQ14" s="229">
        <v>287</v>
      </c>
    </row>
    <row r="15" spans="1:43" ht="17.25" thickBot="1">
      <c r="A15" s="230" t="s">
        <v>185</v>
      </c>
      <c r="B15" s="226">
        <v>938</v>
      </c>
      <c r="C15" s="226">
        <v>171</v>
      </c>
      <c r="D15" s="226">
        <v>34</v>
      </c>
      <c r="E15" s="226">
        <v>58</v>
      </c>
      <c r="F15" s="226">
        <v>164</v>
      </c>
      <c r="G15" s="226">
        <v>635</v>
      </c>
      <c r="H15" s="226">
        <v>390</v>
      </c>
      <c r="I15" s="226">
        <v>447</v>
      </c>
      <c r="J15" s="226">
        <v>286</v>
      </c>
      <c r="K15" s="226">
        <v>130</v>
      </c>
      <c r="L15" s="226">
        <v>944</v>
      </c>
      <c r="M15" t="s">
        <v>186</v>
      </c>
      <c r="N15">
        <v>500</v>
      </c>
      <c r="O15">
        <v>214</v>
      </c>
      <c r="P15">
        <v>25</v>
      </c>
      <c r="Q15">
        <v>82</v>
      </c>
      <c r="R15">
        <v>27</v>
      </c>
      <c r="S15">
        <v>163</v>
      </c>
      <c r="T15">
        <v>200</v>
      </c>
      <c r="U15">
        <v>425</v>
      </c>
      <c r="V15">
        <v>363</v>
      </c>
      <c r="W15">
        <v>301</v>
      </c>
      <c r="X15">
        <v>1262</v>
      </c>
      <c r="Y15" s="227">
        <v>37452</v>
      </c>
      <c r="Z15">
        <v>155</v>
      </c>
      <c r="AA15">
        <v>121</v>
      </c>
      <c r="AB15">
        <v>507</v>
      </c>
      <c r="AC15">
        <v>84</v>
      </c>
      <c r="AD15">
        <v>579</v>
      </c>
      <c r="AE15">
        <v>1059</v>
      </c>
      <c r="AF15">
        <v>523</v>
      </c>
      <c r="AG15">
        <v>381</v>
      </c>
      <c r="AH15">
        <v>940</v>
      </c>
      <c r="AI15" s="228">
        <v>37816</v>
      </c>
      <c r="AJ15" s="229">
        <v>130</v>
      </c>
      <c r="AK15" s="229">
        <v>69</v>
      </c>
      <c r="AL15" s="229">
        <v>289</v>
      </c>
      <c r="AM15" s="229">
        <v>851</v>
      </c>
      <c r="AN15" s="229">
        <v>673</v>
      </c>
      <c r="AO15" s="229">
        <v>399</v>
      </c>
      <c r="AP15" s="229">
        <v>224</v>
      </c>
      <c r="AQ15" s="229">
        <v>542</v>
      </c>
    </row>
    <row r="16" spans="1:43" ht="17.25" thickBot="1">
      <c r="A16" s="230" t="s">
        <v>187</v>
      </c>
      <c r="B16" s="226">
        <v>284</v>
      </c>
      <c r="C16" s="226">
        <v>74</v>
      </c>
      <c r="D16" s="226">
        <v>0</v>
      </c>
      <c r="E16" s="226">
        <v>112</v>
      </c>
      <c r="F16" s="226">
        <v>44</v>
      </c>
      <c r="G16" s="226">
        <v>478</v>
      </c>
      <c r="H16" s="226">
        <v>426</v>
      </c>
      <c r="I16" s="226">
        <v>373</v>
      </c>
      <c r="J16" s="226">
        <v>212</v>
      </c>
      <c r="K16" s="226">
        <v>78</v>
      </c>
      <c r="L16" s="226">
        <v>1056</v>
      </c>
      <c r="M16" t="s">
        <v>188</v>
      </c>
      <c r="N16">
        <v>278</v>
      </c>
      <c r="O16">
        <v>58</v>
      </c>
      <c r="P16">
        <v>0</v>
      </c>
      <c r="Q16">
        <v>37</v>
      </c>
      <c r="R16">
        <v>101</v>
      </c>
      <c r="S16">
        <v>560</v>
      </c>
      <c r="T16">
        <v>294</v>
      </c>
      <c r="U16">
        <v>336</v>
      </c>
      <c r="V16">
        <v>876</v>
      </c>
      <c r="W16">
        <v>173</v>
      </c>
      <c r="X16">
        <v>1072</v>
      </c>
      <c r="Y16" s="227">
        <v>37459</v>
      </c>
      <c r="Z16">
        <v>200</v>
      </c>
      <c r="AA16">
        <v>172</v>
      </c>
      <c r="AB16">
        <v>44</v>
      </c>
      <c r="AC16">
        <v>374</v>
      </c>
      <c r="AD16">
        <v>341</v>
      </c>
      <c r="AE16">
        <v>902</v>
      </c>
      <c r="AF16">
        <v>441</v>
      </c>
      <c r="AG16">
        <v>201</v>
      </c>
      <c r="AH16">
        <v>681</v>
      </c>
      <c r="AI16" s="228">
        <v>37823</v>
      </c>
      <c r="AJ16" s="229">
        <v>90</v>
      </c>
      <c r="AK16" s="229">
        <v>49</v>
      </c>
      <c r="AL16" s="229">
        <v>35</v>
      </c>
      <c r="AM16" s="229">
        <v>762</v>
      </c>
      <c r="AN16" s="229">
        <v>792</v>
      </c>
      <c r="AO16" s="229">
        <v>214</v>
      </c>
      <c r="AP16" s="229">
        <v>145</v>
      </c>
      <c r="AQ16" s="229">
        <v>171</v>
      </c>
    </row>
    <row r="17" spans="1:43" ht="17.25" thickBot="1">
      <c r="A17" s="230" t="s">
        <v>189</v>
      </c>
      <c r="B17" s="226">
        <v>491</v>
      </c>
      <c r="C17" s="226">
        <v>89</v>
      </c>
      <c r="D17" s="226">
        <v>1</v>
      </c>
      <c r="E17" s="226">
        <v>102</v>
      </c>
      <c r="F17" s="226">
        <v>10</v>
      </c>
      <c r="G17" s="226">
        <v>261</v>
      </c>
      <c r="H17" s="226">
        <v>421</v>
      </c>
      <c r="I17" s="226">
        <v>128</v>
      </c>
      <c r="J17" s="226">
        <v>0</v>
      </c>
      <c r="K17" s="226">
        <v>113</v>
      </c>
      <c r="L17" s="226">
        <v>861</v>
      </c>
      <c r="M17" t="s">
        <v>190</v>
      </c>
      <c r="N17">
        <v>315</v>
      </c>
      <c r="O17">
        <v>68</v>
      </c>
      <c r="P17">
        <v>1</v>
      </c>
      <c r="Q17">
        <v>62</v>
      </c>
      <c r="R17">
        <v>33</v>
      </c>
      <c r="S17">
        <v>540</v>
      </c>
      <c r="T17">
        <v>234</v>
      </c>
      <c r="U17">
        <v>523</v>
      </c>
      <c r="V17">
        <v>1096</v>
      </c>
      <c r="W17">
        <v>128</v>
      </c>
      <c r="X17">
        <v>1355</v>
      </c>
      <c r="Y17" s="227">
        <v>37466</v>
      </c>
      <c r="Z17">
        <v>229</v>
      </c>
      <c r="AA17">
        <v>40</v>
      </c>
      <c r="AB17">
        <v>128</v>
      </c>
      <c r="AC17">
        <v>20</v>
      </c>
      <c r="AD17">
        <v>358</v>
      </c>
      <c r="AE17">
        <v>627</v>
      </c>
      <c r="AF17">
        <v>581</v>
      </c>
      <c r="AG17">
        <v>238</v>
      </c>
      <c r="AH17">
        <v>690</v>
      </c>
      <c r="AI17" s="228">
        <v>37830</v>
      </c>
      <c r="AJ17" s="229">
        <v>154</v>
      </c>
      <c r="AK17" s="229">
        <v>16</v>
      </c>
      <c r="AL17" s="229">
        <v>63</v>
      </c>
      <c r="AM17" s="229">
        <v>1827</v>
      </c>
      <c r="AN17" s="229">
        <v>758</v>
      </c>
      <c r="AO17" s="229">
        <v>247</v>
      </c>
      <c r="AP17" s="229">
        <v>114</v>
      </c>
      <c r="AQ17" s="229">
        <v>318</v>
      </c>
    </row>
    <row r="18" spans="1:43" ht="17.25" thickBot="1">
      <c r="A18" s="230" t="s">
        <v>191</v>
      </c>
      <c r="B18" s="226">
        <v>132</v>
      </c>
      <c r="C18" s="226">
        <v>12</v>
      </c>
      <c r="D18" s="226">
        <v>29</v>
      </c>
      <c r="E18" s="226">
        <v>79</v>
      </c>
      <c r="F18" s="226">
        <v>0</v>
      </c>
      <c r="G18" s="226">
        <v>241</v>
      </c>
      <c r="H18" s="226">
        <v>245</v>
      </c>
      <c r="I18" s="226">
        <v>277</v>
      </c>
      <c r="J18" s="226">
        <v>39</v>
      </c>
      <c r="K18" s="226">
        <v>75</v>
      </c>
      <c r="L18" s="226">
        <v>1042</v>
      </c>
      <c r="M18" t="s">
        <v>192</v>
      </c>
      <c r="N18">
        <v>350</v>
      </c>
      <c r="O18">
        <v>13</v>
      </c>
      <c r="P18">
        <v>0</v>
      </c>
      <c r="Q18">
        <v>65</v>
      </c>
      <c r="R18">
        <v>54</v>
      </c>
      <c r="S18">
        <v>483</v>
      </c>
      <c r="T18">
        <v>287</v>
      </c>
      <c r="U18">
        <v>765</v>
      </c>
      <c r="V18">
        <v>0</v>
      </c>
      <c r="W18">
        <v>90</v>
      </c>
      <c r="X18">
        <v>1606</v>
      </c>
      <c r="Y18" s="227">
        <v>37473</v>
      </c>
      <c r="Z18">
        <v>388</v>
      </c>
      <c r="AA18">
        <v>249</v>
      </c>
      <c r="AB18">
        <v>33</v>
      </c>
      <c r="AC18">
        <v>5</v>
      </c>
      <c r="AD18">
        <v>313</v>
      </c>
      <c r="AE18">
        <v>411</v>
      </c>
      <c r="AF18">
        <v>405</v>
      </c>
      <c r="AG18">
        <v>286</v>
      </c>
      <c r="AH18">
        <v>499</v>
      </c>
      <c r="AI18" s="228">
        <v>37837</v>
      </c>
      <c r="AJ18" s="229">
        <v>121</v>
      </c>
      <c r="AK18" s="229">
        <v>20</v>
      </c>
      <c r="AL18" s="229">
        <v>52</v>
      </c>
      <c r="AM18" s="229">
        <v>743</v>
      </c>
      <c r="AN18" s="229">
        <v>324</v>
      </c>
      <c r="AO18" s="229">
        <v>301</v>
      </c>
      <c r="AP18" s="229">
        <v>63</v>
      </c>
      <c r="AQ18" s="229">
        <v>228</v>
      </c>
    </row>
    <row r="19" spans="1:43" ht="17.25" thickBot="1">
      <c r="A19" s="230" t="s">
        <v>193</v>
      </c>
      <c r="B19" s="226">
        <v>151</v>
      </c>
      <c r="C19" s="226">
        <v>32</v>
      </c>
      <c r="D19" s="226">
        <v>0</v>
      </c>
      <c r="E19" s="226">
        <v>113</v>
      </c>
      <c r="F19" s="226">
        <v>50</v>
      </c>
      <c r="G19" s="226">
        <v>250</v>
      </c>
      <c r="H19" s="226">
        <v>111</v>
      </c>
      <c r="I19" s="226">
        <v>212</v>
      </c>
      <c r="J19" s="226">
        <v>37</v>
      </c>
      <c r="K19" s="226">
        <v>78</v>
      </c>
      <c r="L19" s="226">
        <v>1088</v>
      </c>
      <c r="M19" t="s">
        <v>194</v>
      </c>
      <c r="N19">
        <v>174</v>
      </c>
      <c r="O19">
        <v>30</v>
      </c>
      <c r="P19">
        <v>3</v>
      </c>
      <c r="Q19">
        <v>64</v>
      </c>
      <c r="R19">
        <v>19</v>
      </c>
      <c r="S19">
        <v>128</v>
      </c>
      <c r="T19">
        <v>95</v>
      </c>
      <c r="U19">
        <v>626</v>
      </c>
      <c r="V19">
        <v>0</v>
      </c>
      <c r="W19">
        <v>70</v>
      </c>
      <c r="X19">
        <v>1471</v>
      </c>
      <c r="Y19" s="227">
        <v>37480</v>
      </c>
      <c r="Z19">
        <v>346</v>
      </c>
      <c r="AA19">
        <v>126</v>
      </c>
      <c r="AB19">
        <v>29</v>
      </c>
      <c r="AC19">
        <v>3</v>
      </c>
      <c r="AD19">
        <v>345</v>
      </c>
      <c r="AE19">
        <v>240</v>
      </c>
      <c r="AF19">
        <v>376</v>
      </c>
      <c r="AG19">
        <v>177</v>
      </c>
      <c r="AH19">
        <v>590</v>
      </c>
      <c r="AI19" s="228">
        <v>37844</v>
      </c>
      <c r="AJ19" s="229">
        <v>188</v>
      </c>
      <c r="AK19" s="229">
        <v>12</v>
      </c>
      <c r="AL19" s="229">
        <v>50</v>
      </c>
      <c r="AM19" s="229">
        <v>995</v>
      </c>
      <c r="AN19" s="229">
        <v>212</v>
      </c>
      <c r="AO19" s="229">
        <v>331</v>
      </c>
      <c r="AP19" s="229">
        <v>48</v>
      </c>
      <c r="AQ19" s="229">
        <v>242</v>
      </c>
    </row>
    <row r="20" spans="1:43" ht="17.25" thickBot="1">
      <c r="A20" s="230" t="s">
        <v>195</v>
      </c>
      <c r="B20" s="226">
        <v>166</v>
      </c>
      <c r="C20" s="226">
        <v>15</v>
      </c>
      <c r="D20" s="226">
        <v>3</v>
      </c>
      <c r="E20" s="226">
        <v>9</v>
      </c>
      <c r="F20" s="226">
        <v>50</v>
      </c>
      <c r="G20" s="226">
        <v>204</v>
      </c>
      <c r="H20" s="226">
        <v>74</v>
      </c>
      <c r="I20" s="226">
        <v>79</v>
      </c>
      <c r="J20" s="226">
        <v>87</v>
      </c>
      <c r="K20" s="226">
        <v>20</v>
      </c>
      <c r="L20" s="226">
        <v>1268</v>
      </c>
      <c r="M20" t="s">
        <v>196</v>
      </c>
      <c r="N20">
        <v>275</v>
      </c>
      <c r="O20">
        <v>28</v>
      </c>
      <c r="P20">
        <v>0</v>
      </c>
      <c r="Q20">
        <v>96</v>
      </c>
      <c r="R20">
        <v>24</v>
      </c>
      <c r="S20">
        <v>494</v>
      </c>
      <c r="T20">
        <v>131</v>
      </c>
      <c r="U20">
        <v>655</v>
      </c>
      <c r="V20">
        <v>0</v>
      </c>
      <c r="W20">
        <v>119</v>
      </c>
      <c r="X20">
        <v>1559</v>
      </c>
      <c r="Y20" s="227">
        <v>37487</v>
      </c>
      <c r="Z20">
        <v>232</v>
      </c>
      <c r="AA20">
        <v>13</v>
      </c>
      <c r="AB20">
        <v>20</v>
      </c>
      <c r="AC20">
        <v>1</v>
      </c>
      <c r="AD20">
        <v>428</v>
      </c>
      <c r="AE20">
        <v>65</v>
      </c>
      <c r="AF20">
        <v>421</v>
      </c>
      <c r="AG20">
        <v>131</v>
      </c>
      <c r="AH20">
        <v>714</v>
      </c>
      <c r="AI20" s="228">
        <v>37851</v>
      </c>
      <c r="AJ20" s="229">
        <v>160</v>
      </c>
      <c r="AK20" s="229">
        <v>24</v>
      </c>
      <c r="AL20" s="229">
        <v>54</v>
      </c>
      <c r="AM20" s="229">
        <v>645</v>
      </c>
      <c r="AN20" s="229">
        <v>688</v>
      </c>
      <c r="AO20" s="229">
        <v>250</v>
      </c>
      <c r="AP20" s="229">
        <v>50</v>
      </c>
      <c r="AQ20" s="229">
        <v>364</v>
      </c>
    </row>
    <row r="21" spans="1:43" ht="17.25" thickBot="1">
      <c r="A21" s="230" t="s">
        <v>197</v>
      </c>
      <c r="B21" s="226">
        <v>208</v>
      </c>
      <c r="C21" s="226">
        <v>10</v>
      </c>
      <c r="D21" s="226">
        <v>0</v>
      </c>
      <c r="E21" s="226">
        <v>15</v>
      </c>
      <c r="F21" s="226">
        <v>30</v>
      </c>
      <c r="G21" s="226">
        <v>98</v>
      </c>
      <c r="H21" s="226">
        <v>51</v>
      </c>
      <c r="I21" s="226">
        <v>165</v>
      </c>
      <c r="J21" s="226">
        <v>0</v>
      </c>
      <c r="K21" s="226">
        <v>27</v>
      </c>
      <c r="L21" s="226">
        <v>1620</v>
      </c>
      <c r="M21" t="s">
        <v>198</v>
      </c>
      <c r="N21">
        <v>686</v>
      </c>
      <c r="O21">
        <v>37</v>
      </c>
      <c r="P21">
        <v>1</v>
      </c>
      <c r="Q21">
        <v>47</v>
      </c>
      <c r="R21">
        <v>56</v>
      </c>
      <c r="S21">
        <v>572</v>
      </c>
      <c r="T21">
        <v>86</v>
      </c>
      <c r="U21">
        <v>489</v>
      </c>
      <c r="V21">
        <v>0</v>
      </c>
      <c r="W21">
        <v>257</v>
      </c>
      <c r="X21">
        <v>1424</v>
      </c>
      <c r="Y21" s="227">
        <v>37494</v>
      </c>
      <c r="Z21">
        <v>129</v>
      </c>
      <c r="AA21">
        <v>35</v>
      </c>
      <c r="AB21">
        <v>10</v>
      </c>
      <c r="AC21">
        <v>12</v>
      </c>
      <c r="AD21">
        <v>148</v>
      </c>
      <c r="AE21">
        <v>205</v>
      </c>
      <c r="AF21">
        <v>457</v>
      </c>
      <c r="AG21">
        <v>64</v>
      </c>
      <c r="AH21">
        <v>690</v>
      </c>
      <c r="AI21" s="228">
        <v>37858</v>
      </c>
      <c r="AJ21" s="229">
        <v>146</v>
      </c>
      <c r="AK21" s="229">
        <v>43</v>
      </c>
      <c r="AL21" s="229">
        <v>45</v>
      </c>
      <c r="AM21" s="229">
        <v>166</v>
      </c>
      <c r="AN21" s="229">
        <v>740</v>
      </c>
      <c r="AO21" s="229">
        <v>418</v>
      </c>
      <c r="AP21" s="229">
        <v>89</v>
      </c>
      <c r="AQ21" s="229">
        <v>278</v>
      </c>
    </row>
    <row r="22" spans="1:43" ht="17.25" thickBot="1">
      <c r="A22" s="230" t="s">
        <v>199</v>
      </c>
      <c r="B22" s="226">
        <v>210</v>
      </c>
      <c r="C22" s="226">
        <v>25</v>
      </c>
      <c r="D22" s="226">
        <v>2</v>
      </c>
      <c r="E22" s="226">
        <v>24</v>
      </c>
      <c r="F22" s="226">
        <v>25</v>
      </c>
      <c r="G22" s="226">
        <v>40</v>
      </c>
      <c r="H22" s="226">
        <v>76</v>
      </c>
      <c r="I22" s="226">
        <v>61</v>
      </c>
      <c r="J22" s="226">
        <v>0</v>
      </c>
      <c r="K22" s="226">
        <v>59</v>
      </c>
      <c r="L22" s="226">
        <v>1171</v>
      </c>
      <c r="M22" t="s">
        <v>200</v>
      </c>
      <c r="N22">
        <v>413</v>
      </c>
      <c r="O22">
        <v>15</v>
      </c>
      <c r="P22">
        <v>0</v>
      </c>
      <c r="Q22">
        <v>62</v>
      </c>
      <c r="R22">
        <v>36</v>
      </c>
      <c r="S22">
        <v>145</v>
      </c>
      <c r="T22">
        <v>54</v>
      </c>
      <c r="U22">
        <v>226</v>
      </c>
      <c r="V22">
        <v>0</v>
      </c>
      <c r="W22">
        <v>128</v>
      </c>
      <c r="X22">
        <v>1918</v>
      </c>
      <c r="Y22" s="227">
        <v>37501</v>
      </c>
      <c r="Z22">
        <v>50</v>
      </c>
      <c r="AA22">
        <v>23</v>
      </c>
      <c r="AB22">
        <v>22</v>
      </c>
      <c r="AC22">
        <v>11</v>
      </c>
      <c r="AD22">
        <v>57</v>
      </c>
      <c r="AE22">
        <v>353</v>
      </c>
      <c r="AF22">
        <v>258</v>
      </c>
      <c r="AG22">
        <v>145</v>
      </c>
      <c r="AH22">
        <v>552</v>
      </c>
      <c r="AI22" s="228">
        <v>37865</v>
      </c>
      <c r="AJ22" s="229">
        <v>202</v>
      </c>
      <c r="AK22" s="229">
        <v>107</v>
      </c>
      <c r="AL22" s="229">
        <v>22</v>
      </c>
      <c r="AM22" s="229">
        <v>458</v>
      </c>
      <c r="AN22" s="229">
        <v>432</v>
      </c>
      <c r="AO22" s="229">
        <v>268</v>
      </c>
      <c r="AP22" s="229">
        <v>13</v>
      </c>
      <c r="AQ22" s="229">
        <v>650</v>
      </c>
    </row>
    <row r="23" spans="1:43" ht="17.25" thickBot="1">
      <c r="A23" s="230" t="s">
        <v>201</v>
      </c>
      <c r="B23" s="226">
        <v>148</v>
      </c>
      <c r="C23" s="226">
        <v>48</v>
      </c>
      <c r="D23" s="226">
        <v>0</v>
      </c>
      <c r="E23" s="226">
        <v>32</v>
      </c>
      <c r="F23" s="226">
        <v>35</v>
      </c>
      <c r="G23" s="226">
        <v>134</v>
      </c>
      <c r="H23" s="226">
        <v>71</v>
      </c>
      <c r="I23" s="226">
        <v>198</v>
      </c>
      <c r="J23" s="226">
        <v>0</v>
      </c>
      <c r="K23" s="226">
        <v>56</v>
      </c>
      <c r="L23" s="226">
        <v>2169</v>
      </c>
      <c r="M23" t="s">
        <v>202</v>
      </c>
      <c r="N23">
        <v>344</v>
      </c>
      <c r="O23">
        <v>28</v>
      </c>
      <c r="P23">
        <v>0</v>
      </c>
      <c r="Q23">
        <v>26</v>
      </c>
      <c r="R23">
        <v>15</v>
      </c>
      <c r="S23">
        <v>226</v>
      </c>
      <c r="T23">
        <v>140</v>
      </c>
      <c r="U23">
        <v>147</v>
      </c>
      <c r="V23">
        <v>0</v>
      </c>
      <c r="W23">
        <v>34</v>
      </c>
      <c r="X23">
        <v>1912</v>
      </c>
      <c r="Y23" s="227">
        <v>37508</v>
      </c>
      <c r="Z23">
        <v>206</v>
      </c>
      <c r="AA23">
        <v>39</v>
      </c>
      <c r="AB23">
        <v>8</v>
      </c>
      <c r="AC23">
        <v>1</v>
      </c>
      <c r="AD23">
        <v>116</v>
      </c>
      <c r="AE23">
        <v>441</v>
      </c>
      <c r="AF23">
        <v>242</v>
      </c>
      <c r="AG23">
        <v>152</v>
      </c>
      <c r="AH23">
        <v>1668</v>
      </c>
      <c r="AI23" s="228">
        <v>37872</v>
      </c>
      <c r="AJ23" s="229">
        <v>345</v>
      </c>
      <c r="AK23" s="229">
        <v>231</v>
      </c>
      <c r="AL23" s="229">
        <v>7</v>
      </c>
      <c r="AM23" s="229">
        <v>421</v>
      </c>
      <c r="AN23" s="229">
        <v>176</v>
      </c>
      <c r="AO23" s="229">
        <v>156</v>
      </c>
      <c r="AP23" s="229">
        <v>29</v>
      </c>
      <c r="AQ23" s="229">
        <v>513</v>
      </c>
    </row>
    <row r="24" spans="1:43" ht="17.25" thickBot="1">
      <c r="A24" s="230" t="s">
        <v>203</v>
      </c>
      <c r="B24" s="226">
        <v>57</v>
      </c>
      <c r="C24" s="226">
        <v>0</v>
      </c>
      <c r="D24" s="226">
        <v>0</v>
      </c>
      <c r="E24" s="226">
        <v>37</v>
      </c>
      <c r="F24" s="226">
        <v>22</v>
      </c>
      <c r="G24" s="226">
        <v>135</v>
      </c>
      <c r="H24" s="226">
        <v>108</v>
      </c>
      <c r="I24" s="226">
        <v>61</v>
      </c>
      <c r="J24" s="226">
        <v>0</v>
      </c>
      <c r="K24" s="226">
        <v>87</v>
      </c>
      <c r="L24" s="226">
        <v>1881</v>
      </c>
      <c r="M24" t="s">
        <v>204</v>
      </c>
      <c r="N24">
        <v>156</v>
      </c>
      <c r="O24">
        <v>7</v>
      </c>
      <c r="P24">
        <v>0</v>
      </c>
      <c r="Q24">
        <v>73</v>
      </c>
      <c r="R24">
        <v>18</v>
      </c>
      <c r="S24">
        <v>144</v>
      </c>
      <c r="T24">
        <v>79</v>
      </c>
      <c r="U24">
        <v>115</v>
      </c>
      <c r="V24">
        <v>0</v>
      </c>
      <c r="W24">
        <v>6</v>
      </c>
      <c r="X24">
        <v>1424</v>
      </c>
      <c r="Y24" s="227">
        <v>37515</v>
      </c>
      <c r="Z24">
        <v>134</v>
      </c>
      <c r="AA24">
        <v>2</v>
      </c>
      <c r="AB24">
        <v>37</v>
      </c>
      <c r="AC24">
        <v>4</v>
      </c>
      <c r="AD24">
        <v>98</v>
      </c>
      <c r="AE24">
        <v>327</v>
      </c>
      <c r="AF24">
        <v>229</v>
      </c>
      <c r="AG24">
        <v>260</v>
      </c>
      <c r="AH24">
        <v>1168</v>
      </c>
      <c r="AI24" s="228">
        <v>37879</v>
      </c>
      <c r="AJ24" s="229">
        <v>391</v>
      </c>
      <c r="AK24" s="229">
        <v>225</v>
      </c>
      <c r="AL24" s="229">
        <v>31</v>
      </c>
      <c r="AM24" s="229">
        <v>133</v>
      </c>
      <c r="AN24" s="229">
        <v>197</v>
      </c>
      <c r="AO24" s="229">
        <v>149</v>
      </c>
      <c r="AP24" s="229">
        <v>17</v>
      </c>
      <c r="AQ24" s="229">
        <v>788</v>
      </c>
    </row>
    <row r="25" spans="1:43" ht="17.25" thickBot="1">
      <c r="A25" s="230" t="s">
        <v>205</v>
      </c>
      <c r="B25" s="226">
        <v>47</v>
      </c>
      <c r="C25" s="226">
        <v>0</v>
      </c>
      <c r="D25" s="226">
        <v>0</v>
      </c>
      <c r="E25" s="226">
        <v>25</v>
      </c>
      <c r="F25" s="226">
        <v>0</v>
      </c>
      <c r="G25" s="226">
        <v>155</v>
      </c>
      <c r="H25" s="226">
        <v>78</v>
      </c>
      <c r="I25" s="226">
        <v>0</v>
      </c>
      <c r="J25" s="226">
        <v>0</v>
      </c>
      <c r="K25" s="226">
        <v>0</v>
      </c>
      <c r="L25" s="226">
        <v>2294</v>
      </c>
      <c r="M25" t="s">
        <v>206</v>
      </c>
      <c r="N25">
        <v>267</v>
      </c>
      <c r="O25">
        <v>39</v>
      </c>
      <c r="P25">
        <v>0</v>
      </c>
      <c r="Q25">
        <v>64</v>
      </c>
      <c r="R25">
        <v>7</v>
      </c>
      <c r="S25">
        <v>180</v>
      </c>
      <c r="T25">
        <v>96</v>
      </c>
      <c r="U25">
        <v>117</v>
      </c>
      <c r="V25">
        <v>0</v>
      </c>
      <c r="W25">
        <v>0</v>
      </c>
      <c r="X25">
        <v>1681</v>
      </c>
      <c r="Y25" s="227">
        <v>37522</v>
      </c>
      <c r="Z25">
        <v>252</v>
      </c>
      <c r="AA25">
        <v>25</v>
      </c>
      <c r="AB25">
        <v>27</v>
      </c>
      <c r="AC25">
        <v>6</v>
      </c>
      <c r="AD25">
        <v>73</v>
      </c>
      <c r="AE25">
        <v>544</v>
      </c>
      <c r="AF25">
        <v>234</v>
      </c>
      <c r="AG25">
        <v>129</v>
      </c>
      <c r="AH25">
        <v>1266</v>
      </c>
      <c r="AI25" s="228">
        <v>37886</v>
      </c>
      <c r="AJ25" s="229">
        <v>340</v>
      </c>
      <c r="AK25" s="229">
        <v>94</v>
      </c>
      <c r="AL25" s="229">
        <v>23</v>
      </c>
      <c r="AM25" s="229">
        <v>187</v>
      </c>
      <c r="AN25" s="229">
        <v>201</v>
      </c>
      <c r="AO25" s="229">
        <v>160</v>
      </c>
      <c r="AP25" s="229">
        <v>9</v>
      </c>
      <c r="AQ25" s="229">
        <v>733</v>
      </c>
    </row>
    <row r="26" spans="1:43" ht="17.25" thickBot="1">
      <c r="A26" s="230" t="s">
        <v>207</v>
      </c>
      <c r="B26" s="226">
        <v>74</v>
      </c>
      <c r="C26" s="226">
        <v>0</v>
      </c>
      <c r="D26" s="226">
        <v>0</v>
      </c>
      <c r="E26" s="226">
        <v>50</v>
      </c>
      <c r="F26" s="226">
        <v>7</v>
      </c>
      <c r="G26" s="226">
        <v>145</v>
      </c>
      <c r="H26" s="226">
        <v>23</v>
      </c>
      <c r="I26" s="226">
        <v>0</v>
      </c>
      <c r="J26" s="226">
        <v>0</v>
      </c>
      <c r="K26" s="226">
        <v>0</v>
      </c>
      <c r="M26" t="s">
        <v>208</v>
      </c>
      <c r="N26">
        <v>142</v>
      </c>
      <c r="O26">
        <v>0</v>
      </c>
      <c r="P26">
        <v>0</v>
      </c>
      <c r="Q26">
        <v>0</v>
      </c>
      <c r="R26">
        <v>0</v>
      </c>
      <c r="S26">
        <v>0</v>
      </c>
      <c r="T26">
        <v>0</v>
      </c>
      <c r="U26">
        <v>0</v>
      </c>
      <c r="V26">
        <v>0</v>
      </c>
      <c r="W26">
        <v>0</v>
      </c>
      <c r="X26">
        <v>1797</v>
      </c>
      <c r="Y26" s="227">
        <v>37529</v>
      </c>
      <c r="Z26">
        <v>213</v>
      </c>
      <c r="AA26">
        <v>0</v>
      </c>
      <c r="AB26">
        <v>0</v>
      </c>
      <c r="AC26">
        <v>0</v>
      </c>
      <c r="AD26">
        <v>35</v>
      </c>
      <c r="AE26">
        <v>172</v>
      </c>
      <c r="AF26">
        <v>84</v>
      </c>
      <c r="AG26">
        <v>0</v>
      </c>
      <c r="AH26">
        <v>1830</v>
      </c>
      <c r="AI26" s="228">
        <v>37893</v>
      </c>
      <c r="AJ26" s="229">
        <v>143</v>
      </c>
      <c r="AK26" s="229">
        <v>44</v>
      </c>
      <c r="AL26" s="229">
        <v>57</v>
      </c>
      <c r="AM26" s="229">
        <v>240</v>
      </c>
      <c r="AN26" s="229">
        <v>163</v>
      </c>
      <c r="AO26" s="229">
        <v>62</v>
      </c>
      <c r="AP26" s="229">
        <v>30</v>
      </c>
      <c r="AQ26" s="229">
        <v>1144</v>
      </c>
    </row>
    <row r="27" spans="1:43" ht="16.5">
      <c r="A27" s="230" t="s">
        <v>209</v>
      </c>
      <c r="B27" s="226">
        <v>145</v>
      </c>
      <c r="C27" s="226">
        <v>0</v>
      </c>
      <c r="D27" s="226">
        <v>0</v>
      </c>
      <c r="E27" s="226">
        <v>31</v>
      </c>
      <c r="F27" s="226">
        <v>12</v>
      </c>
      <c r="G27" s="226">
        <v>112</v>
      </c>
      <c r="H27" s="226">
        <v>6</v>
      </c>
      <c r="I27" s="226">
        <v>0</v>
      </c>
      <c r="J27" s="226">
        <v>0</v>
      </c>
      <c r="K27" s="226">
        <v>0</v>
      </c>
      <c r="M27" t="s">
        <v>210</v>
      </c>
      <c r="N27">
        <v>232</v>
      </c>
      <c r="O27">
        <v>0</v>
      </c>
      <c r="P27">
        <v>0</v>
      </c>
      <c r="Q27">
        <v>0</v>
      </c>
      <c r="R27">
        <v>0</v>
      </c>
      <c r="S27">
        <v>0</v>
      </c>
      <c r="T27">
        <v>0</v>
      </c>
      <c r="U27">
        <v>0</v>
      </c>
      <c r="V27">
        <v>0</v>
      </c>
      <c r="W27">
        <v>0</v>
      </c>
      <c r="X27">
        <v>1850</v>
      </c>
      <c r="Y27" s="227">
        <v>37536</v>
      </c>
      <c r="Z27">
        <v>316</v>
      </c>
      <c r="AA27">
        <v>0</v>
      </c>
      <c r="AB27">
        <v>0</v>
      </c>
      <c r="AC27">
        <v>0</v>
      </c>
      <c r="AD27">
        <v>78</v>
      </c>
      <c r="AE27">
        <v>82</v>
      </c>
      <c r="AF27">
        <v>28</v>
      </c>
      <c r="AG27">
        <v>0</v>
      </c>
      <c r="AH27">
        <v>1189</v>
      </c>
      <c r="AI27" s="231">
        <v>37900</v>
      </c>
      <c r="AJ27" s="229">
        <v>0</v>
      </c>
      <c r="AK27" s="229">
        <v>0</v>
      </c>
      <c r="AL27" s="229">
        <v>0</v>
      </c>
      <c r="AM27" s="229">
        <v>356</v>
      </c>
      <c r="AN27" s="229">
        <v>35</v>
      </c>
      <c r="AO27" s="229">
        <v>33</v>
      </c>
      <c r="AP27" s="229">
        <v>0</v>
      </c>
      <c r="AQ27" s="229">
        <v>793</v>
      </c>
    </row>
    <row r="28" spans="25:34" ht="12.75">
      <c r="Y28" s="227">
        <v>37543</v>
      </c>
      <c r="Z28">
        <v>348</v>
      </c>
      <c r="AA28">
        <v>0</v>
      </c>
      <c r="AB28">
        <v>0</v>
      </c>
      <c r="AC28">
        <v>0</v>
      </c>
      <c r="AD28">
        <v>60</v>
      </c>
      <c r="AE28">
        <v>157</v>
      </c>
      <c r="AF28">
        <v>18</v>
      </c>
      <c r="AG28">
        <v>0</v>
      </c>
      <c r="AH28">
        <v>2226</v>
      </c>
    </row>
    <row r="29" spans="1:12" ht="16.5">
      <c r="A29" s="233" t="s">
        <v>211</v>
      </c>
      <c r="B29" s="218" t="s">
        <v>150</v>
      </c>
      <c r="C29" s="218" t="s">
        <v>151</v>
      </c>
      <c r="D29" s="218" t="s">
        <v>152</v>
      </c>
      <c r="E29" s="218" t="s">
        <v>153</v>
      </c>
      <c r="F29" s="218" t="s">
        <v>154</v>
      </c>
      <c r="G29" s="218" t="s">
        <v>155</v>
      </c>
      <c r="H29" s="218" t="s">
        <v>156</v>
      </c>
      <c r="I29" s="218" t="s">
        <v>157</v>
      </c>
      <c r="J29" s="218" t="s">
        <v>158</v>
      </c>
      <c r="K29" s="218" t="s">
        <v>159</v>
      </c>
      <c r="L29" s="218" t="s">
        <v>160</v>
      </c>
    </row>
    <row r="30" spans="1:12" ht="16.5">
      <c r="A30" s="233"/>
      <c r="B30" s="222" t="s">
        <v>162</v>
      </c>
      <c r="C30" s="222" t="s">
        <v>162</v>
      </c>
      <c r="D30" s="222" t="s">
        <v>162</v>
      </c>
      <c r="E30" s="222" t="s">
        <v>162</v>
      </c>
      <c r="F30" s="222" t="s">
        <v>162</v>
      </c>
      <c r="G30" s="222" t="s">
        <v>162</v>
      </c>
      <c r="H30" s="222" t="s">
        <v>162</v>
      </c>
      <c r="I30" s="222" t="s">
        <v>163</v>
      </c>
      <c r="J30" s="222" t="s">
        <v>162</v>
      </c>
      <c r="K30" s="222" t="s">
        <v>162</v>
      </c>
      <c r="L30" s="222" t="s">
        <v>163</v>
      </c>
    </row>
    <row r="31" spans="1:12" ht="12.75">
      <c r="A31" t="s">
        <v>165</v>
      </c>
      <c r="B31">
        <f>SUM(B4,N4,Z4,AJ4)/4</f>
        <v>76.5</v>
      </c>
      <c r="C31">
        <f aca="true" t="shared" si="0" ref="C31:C54">SUM(C4,O4,AA4,AK4)/4</f>
        <v>0.5</v>
      </c>
      <c r="D31">
        <f aca="true" t="shared" si="1" ref="D31:D54">SUM(D4,P4,AB4,AL4)/4</f>
        <v>18.25</v>
      </c>
      <c r="E31">
        <f aca="true" t="shared" si="2" ref="E31:E54">SUM(E4,Q4,AC4,AM4)/4</f>
        <v>16.5</v>
      </c>
      <c r="F31">
        <f aca="true" t="shared" si="3" ref="F31:F54">SUM(F4,R4,AD4,AN4)/4</f>
        <v>134.75</v>
      </c>
      <c r="G31">
        <f aca="true" t="shared" si="4" ref="G31:G54">SUM(G4,S4,AE4,AO4)/4</f>
        <v>197.25</v>
      </c>
      <c r="H31">
        <f aca="true" t="shared" si="5" ref="H31:H54">SUM(H4,T4,AF4,AP4)/4</f>
        <v>0</v>
      </c>
      <c r="I31">
        <f aca="true" t="shared" si="6" ref="I31:I54">SUM(I4,U4,AG4,AQ4)/4</f>
        <v>0</v>
      </c>
      <c r="J31">
        <f aca="true" t="shared" si="7" ref="J31:J53">SUM(J4,V4,AH4,AR4)/4</f>
        <v>0</v>
      </c>
      <c r="K31">
        <f>SUM(K4,W4,AH4,AP4)/4</f>
        <v>0</v>
      </c>
      <c r="L31">
        <f>SUM(L4,X4,AJ4,AQ4)/4</f>
        <v>314.25</v>
      </c>
    </row>
    <row r="32" spans="1:12" ht="12.75">
      <c r="A32" t="s">
        <v>166</v>
      </c>
      <c r="B32">
        <f aca="true" t="shared" si="8" ref="B32:B54">SUM(B5,N5,Z5,AJ5)/4</f>
        <v>144</v>
      </c>
      <c r="C32">
        <f t="shared" si="0"/>
        <v>61.75</v>
      </c>
      <c r="D32">
        <f t="shared" si="1"/>
        <v>34.75</v>
      </c>
      <c r="E32">
        <f t="shared" si="2"/>
        <v>507.75</v>
      </c>
      <c r="F32">
        <f t="shared" si="3"/>
        <v>240.75</v>
      </c>
      <c r="G32">
        <f t="shared" si="4"/>
        <v>255.5</v>
      </c>
      <c r="H32">
        <f t="shared" si="5"/>
        <v>0</v>
      </c>
      <c r="I32">
        <f t="shared" si="6"/>
        <v>0</v>
      </c>
      <c r="J32">
        <f t="shared" si="7"/>
        <v>0</v>
      </c>
      <c r="K32">
        <f aca="true" t="shared" si="9" ref="K32:K54">SUM(K5,W5,AH5,AP5)/4</f>
        <v>0</v>
      </c>
      <c r="L32">
        <f aca="true" t="shared" si="10" ref="L32:L54">SUM(L5,X5,AJ5,AQ5)/4</f>
        <v>272.75</v>
      </c>
    </row>
    <row r="33" spans="1:12" ht="16.5">
      <c r="A33" s="230" t="s">
        <v>167</v>
      </c>
      <c r="B33">
        <f t="shared" si="8"/>
        <v>290.5</v>
      </c>
      <c r="C33">
        <f t="shared" si="0"/>
        <v>156.5</v>
      </c>
      <c r="D33">
        <f t="shared" si="1"/>
        <v>82.75</v>
      </c>
      <c r="E33">
        <f t="shared" si="2"/>
        <v>959.25</v>
      </c>
      <c r="F33">
        <f t="shared" si="3"/>
        <v>477.25</v>
      </c>
      <c r="G33">
        <f t="shared" si="4"/>
        <v>821.5</v>
      </c>
      <c r="H33">
        <f t="shared" si="5"/>
        <v>371</v>
      </c>
      <c r="I33">
        <f t="shared" si="6"/>
        <v>63.25</v>
      </c>
      <c r="J33">
        <f t="shared" si="7"/>
        <v>130</v>
      </c>
      <c r="K33">
        <f t="shared" si="9"/>
        <v>142.25</v>
      </c>
      <c r="L33">
        <f t="shared" si="10"/>
        <v>465.25</v>
      </c>
    </row>
    <row r="34" spans="1:12" ht="16.5">
      <c r="A34" s="230" t="s">
        <v>169</v>
      </c>
      <c r="B34">
        <f t="shared" si="8"/>
        <v>370</v>
      </c>
      <c r="C34">
        <f t="shared" si="0"/>
        <v>169.5</v>
      </c>
      <c r="D34">
        <f t="shared" si="1"/>
        <v>129</v>
      </c>
      <c r="E34">
        <f t="shared" si="2"/>
        <v>787.75</v>
      </c>
      <c r="F34">
        <f t="shared" si="3"/>
        <v>836.75</v>
      </c>
      <c r="G34">
        <f t="shared" si="4"/>
        <v>957.5</v>
      </c>
      <c r="H34">
        <f t="shared" si="5"/>
        <v>534</v>
      </c>
      <c r="I34">
        <f t="shared" si="6"/>
        <v>263.25</v>
      </c>
      <c r="J34">
        <f t="shared" si="7"/>
        <v>149</v>
      </c>
      <c r="K34">
        <f t="shared" si="9"/>
        <v>189.75</v>
      </c>
      <c r="L34">
        <f t="shared" si="10"/>
        <v>539.5</v>
      </c>
    </row>
    <row r="35" spans="1:12" ht="16.5">
      <c r="A35" s="230" t="s">
        <v>171</v>
      </c>
      <c r="B35">
        <f t="shared" si="8"/>
        <v>351.75</v>
      </c>
      <c r="C35">
        <f t="shared" si="0"/>
        <v>265.75</v>
      </c>
      <c r="D35">
        <f t="shared" si="1"/>
        <v>176.75</v>
      </c>
      <c r="E35">
        <f t="shared" si="2"/>
        <v>476.25</v>
      </c>
      <c r="F35">
        <f t="shared" si="3"/>
        <v>690.25</v>
      </c>
      <c r="G35">
        <f t="shared" si="4"/>
        <v>1146.75</v>
      </c>
      <c r="H35">
        <f t="shared" si="5"/>
        <v>505.5</v>
      </c>
      <c r="I35">
        <f t="shared" si="6"/>
        <v>257</v>
      </c>
      <c r="J35">
        <f t="shared" si="7"/>
        <v>206.25</v>
      </c>
      <c r="K35">
        <f t="shared" si="9"/>
        <v>290</v>
      </c>
      <c r="L35">
        <f t="shared" si="10"/>
        <v>517.25</v>
      </c>
    </row>
    <row r="36" spans="1:12" ht="16.5">
      <c r="A36" s="230" t="s">
        <v>173</v>
      </c>
      <c r="B36">
        <f t="shared" si="8"/>
        <v>468.25</v>
      </c>
      <c r="C36">
        <f t="shared" si="0"/>
        <v>212</v>
      </c>
      <c r="D36">
        <f t="shared" si="1"/>
        <v>182.25</v>
      </c>
      <c r="E36">
        <f t="shared" si="2"/>
        <v>475</v>
      </c>
      <c r="F36">
        <f t="shared" si="3"/>
        <v>717.25</v>
      </c>
      <c r="G36">
        <f t="shared" si="4"/>
        <v>1087.75</v>
      </c>
      <c r="H36">
        <f t="shared" si="5"/>
        <v>630.5</v>
      </c>
      <c r="I36">
        <f t="shared" si="6"/>
        <v>379.5</v>
      </c>
      <c r="J36">
        <f t="shared" si="7"/>
        <v>191.5</v>
      </c>
      <c r="K36">
        <f t="shared" si="9"/>
        <v>280</v>
      </c>
      <c r="L36">
        <f t="shared" si="10"/>
        <v>504.75</v>
      </c>
    </row>
    <row r="37" spans="1:12" ht="16.5">
      <c r="A37" s="230" t="s">
        <v>175</v>
      </c>
      <c r="B37">
        <f t="shared" si="8"/>
        <v>569.5</v>
      </c>
      <c r="C37">
        <f t="shared" si="0"/>
        <v>192.5</v>
      </c>
      <c r="D37">
        <f t="shared" si="1"/>
        <v>228</v>
      </c>
      <c r="E37">
        <f t="shared" si="2"/>
        <v>442.75</v>
      </c>
      <c r="F37">
        <f t="shared" si="3"/>
        <v>643.75</v>
      </c>
      <c r="G37">
        <f t="shared" si="4"/>
        <v>933.75</v>
      </c>
      <c r="H37">
        <f t="shared" si="5"/>
        <v>658.25</v>
      </c>
      <c r="I37">
        <f t="shared" si="6"/>
        <v>410</v>
      </c>
      <c r="J37">
        <f t="shared" si="7"/>
        <v>178.75</v>
      </c>
      <c r="K37">
        <f t="shared" si="9"/>
        <v>325.5</v>
      </c>
      <c r="L37">
        <f t="shared" si="10"/>
        <v>645.75</v>
      </c>
    </row>
    <row r="38" spans="1:12" ht="16.5">
      <c r="A38" s="230" t="s">
        <v>177</v>
      </c>
      <c r="B38">
        <f t="shared" si="8"/>
        <v>605.75</v>
      </c>
      <c r="C38">
        <f t="shared" si="0"/>
        <v>162.5</v>
      </c>
      <c r="D38">
        <f t="shared" si="1"/>
        <v>348.5</v>
      </c>
      <c r="E38">
        <f t="shared" si="2"/>
        <v>539</v>
      </c>
      <c r="F38">
        <f t="shared" si="3"/>
        <v>496.25</v>
      </c>
      <c r="G38">
        <f t="shared" si="4"/>
        <v>1171</v>
      </c>
      <c r="H38">
        <f t="shared" si="5"/>
        <v>716.25</v>
      </c>
      <c r="I38">
        <f t="shared" si="6"/>
        <v>370.5</v>
      </c>
      <c r="J38">
        <f t="shared" si="7"/>
        <v>167.75</v>
      </c>
      <c r="K38">
        <f t="shared" si="9"/>
        <v>402.5</v>
      </c>
      <c r="L38">
        <f t="shared" si="10"/>
        <v>687.25</v>
      </c>
    </row>
    <row r="39" spans="1:12" ht="16.5">
      <c r="A39" s="230" t="s">
        <v>179</v>
      </c>
      <c r="B39">
        <f t="shared" si="8"/>
        <v>680.25</v>
      </c>
      <c r="C39">
        <f t="shared" si="0"/>
        <v>209.25</v>
      </c>
      <c r="D39">
        <f t="shared" si="1"/>
        <v>234</v>
      </c>
      <c r="E39">
        <f t="shared" si="2"/>
        <v>601.75</v>
      </c>
      <c r="F39">
        <f t="shared" si="3"/>
        <v>724.75</v>
      </c>
      <c r="G39">
        <f t="shared" si="4"/>
        <v>771.25</v>
      </c>
      <c r="H39">
        <f t="shared" si="5"/>
        <v>695.5</v>
      </c>
      <c r="I39">
        <f t="shared" si="6"/>
        <v>376.25</v>
      </c>
      <c r="J39">
        <f t="shared" si="7"/>
        <v>156.25</v>
      </c>
      <c r="K39">
        <f t="shared" si="9"/>
        <v>344.25</v>
      </c>
      <c r="L39">
        <f t="shared" si="10"/>
        <v>622</v>
      </c>
    </row>
    <row r="40" spans="1:12" ht="16.5">
      <c r="A40" s="230" t="s">
        <v>181</v>
      </c>
      <c r="B40">
        <f t="shared" si="8"/>
        <v>585</v>
      </c>
      <c r="C40">
        <f t="shared" si="0"/>
        <v>259</v>
      </c>
      <c r="D40">
        <f t="shared" si="1"/>
        <v>152.5</v>
      </c>
      <c r="E40">
        <f t="shared" si="2"/>
        <v>505.25</v>
      </c>
      <c r="F40">
        <f t="shared" si="3"/>
        <v>465.25</v>
      </c>
      <c r="G40">
        <f t="shared" si="4"/>
        <v>702.5</v>
      </c>
      <c r="H40">
        <f t="shared" si="5"/>
        <v>502.25</v>
      </c>
      <c r="I40">
        <f t="shared" si="6"/>
        <v>445.25</v>
      </c>
      <c r="J40">
        <f t="shared" si="7"/>
        <v>131.25</v>
      </c>
      <c r="K40">
        <f t="shared" si="9"/>
        <v>252.5</v>
      </c>
      <c r="L40">
        <f t="shared" si="10"/>
        <v>720.25</v>
      </c>
    </row>
    <row r="41" spans="1:12" ht="16.5">
      <c r="A41" s="230" t="s">
        <v>183</v>
      </c>
      <c r="B41">
        <f t="shared" si="8"/>
        <v>360</v>
      </c>
      <c r="C41">
        <f t="shared" si="0"/>
        <v>197.25</v>
      </c>
      <c r="D41">
        <f t="shared" si="1"/>
        <v>118</v>
      </c>
      <c r="E41">
        <f t="shared" si="2"/>
        <v>365</v>
      </c>
      <c r="F41">
        <f t="shared" si="3"/>
        <v>363.75</v>
      </c>
      <c r="G41">
        <f t="shared" si="4"/>
        <v>673.75</v>
      </c>
      <c r="H41">
        <f t="shared" si="5"/>
        <v>385.5</v>
      </c>
      <c r="I41">
        <f t="shared" si="6"/>
        <v>345</v>
      </c>
      <c r="J41">
        <f t="shared" si="7"/>
        <v>344.5</v>
      </c>
      <c r="K41">
        <f t="shared" si="9"/>
        <v>368.5</v>
      </c>
      <c r="L41">
        <f t="shared" si="10"/>
        <v>631.5</v>
      </c>
    </row>
    <row r="42" spans="1:12" ht="16.5">
      <c r="A42" s="230" t="s">
        <v>185</v>
      </c>
      <c r="B42">
        <f t="shared" si="8"/>
        <v>430.75</v>
      </c>
      <c r="C42">
        <f t="shared" si="0"/>
        <v>143.75</v>
      </c>
      <c r="D42">
        <f t="shared" si="1"/>
        <v>213.75</v>
      </c>
      <c r="E42">
        <f t="shared" si="2"/>
        <v>268.75</v>
      </c>
      <c r="F42">
        <f t="shared" si="3"/>
        <v>360.75</v>
      </c>
      <c r="G42">
        <f t="shared" si="4"/>
        <v>564</v>
      </c>
      <c r="H42">
        <f t="shared" si="5"/>
        <v>334.25</v>
      </c>
      <c r="I42">
        <f t="shared" si="6"/>
        <v>448.75</v>
      </c>
      <c r="J42">
        <f t="shared" si="7"/>
        <v>397.25</v>
      </c>
      <c r="K42">
        <f t="shared" si="9"/>
        <v>398.75</v>
      </c>
      <c r="L42">
        <f t="shared" si="10"/>
        <v>719.5</v>
      </c>
    </row>
    <row r="43" spans="1:12" ht="16.5">
      <c r="A43" s="230" t="s">
        <v>187</v>
      </c>
      <c r="B43">
        <f t="shared" si="8"/>
        <v>213</v>
      </c>
      <c r="C43">
        <f t="shared" si="0"/>
        <v>88.25</v>
      </c>
      <c r="D43">
        <f t="shared" si="1"/>
        <v>19.75</v>
      </c>
      <c r="E43">
        <f t="shared" si="2"/>
        <v>321.25</v>
      </c>
      <c r="F43">
        <f t="shared" si="3"/>
        <v>319.5</v>
      </c>
      <c r="G43">
        <f t="shared" si="4"/>
        <v>538.5</v>
      </c>
      <c r="H43">
        <f t="shared" si="5"/>
        <v>326.5</v>
      </c>
      <c r="I43">
        <f t="shared" si="6"/>
        <v>270.25</v>
      </c>
      <c r="J43">
        <f t="shared" si="7"/>
        <v>442.25</v>
      </c>
      <c r="K43">
        <f t="shared" si="9"/>
        <v>269.25</v>
      </c>
      <c r="L43">
        <f t="shared" si="10"/>
        <v>597.25</v>
      </c>
    </row>
    <row r="44" spans="1:12" ht="16.5">
      <c r="A44" s="230" t="s">
        <v>189</v>
      </c>
      <c r="B44">
        <f t="shared" si="8"/>
        <v>297.25</v>
      </c>
      <c r="C44">
        <f t="shared" si="0"/>
        <v>53.25</v>
      </c>
      <c r="D44">
        <f t="shared" si="1"/>
        <v>48.25</v>
      </c>
      <c r="E44">
        <f t="shared" si="2"/>
        <v>502.75</v>
      </c>
      <c r="F44">
        <f t="shared" si="3"/>
        <v>289.75</v>
      </c>
      <c r="G44">
        <f t="shared" si="4"/>
        <v>418.75</v>
      </c>
      <c r="H44">
        <f t="shared" si="5"/>
        <v>337.5</v>
      </c>
      <c r="I44">
        <f t="shared" si="6"/>
        <v>301.75</v>
      </c>
      <c r="J44">
        <f t="shared" si="7"/>
        <v>446.5</v>
      </c>
      <c r="K44">
        <f t="shared" si="9"/>
        <v>261.25</v>
      </c>
      <c r="L44">
        <f t="shared" si="10"/>
        <v>672</v>
      </c>
    </row>
    <row r="45" spans="1:12" ht="16.5">
      <c r="A45" s="230" t="s">
        <v>191</v>
      </c>
      <c r="B45">
        <f t="shared" si="8"/>
        <v>247.75</v>
      </c>
      <c r="C45">
        <f t="shared" si="0"/>
        <v>73.5</v>
      </c>
      <c r="D45">
        <f t="shared" si="1"/>
        <v>28.5</v>
      </c>
      <c r="E45">
        <f t="shared" si="2"/>
        <v>223</v>
      </c>
      <c r="F45">
        <f t="shared" si="3"/>
        <v>172.75</v>
      </c>
      <c r="G45">
        <f t="shared" si="4"/>
        <v>359</v>
      </c>
      <c r="H45">
        <f t="shared" si="5"/>
        <v>250</v>
      </c>
      <c r="I45">
        <f t="shared" si="6"/>
        <v>389</v>
      </c>
      <c r="J45">
        <f t="shared" si="7"/>
        <v>134.5</v>
      </c>
      <c r="K45">
        <f t="shared" si="9"/>
        <v>181.75</v>
      </c>
      <c r="L45">
        <f t="shared" si="10"/>
        <v>749.25</v>
      </c>
    </row>
    <row r="46" spans="1:12" ht="16.5">
      <c r="A46" s="230" t="s">
        <v>193</v>
      </c>
      <c r="B46">
        <f t="shared" si="8"/>
        <v>214.75</v>
      </c>
      <c r="C46">
        <f t="shared" si="0"/>
        <v>50</v>
      </c>
      <c r="D46">
        <f t="shared" si="1"/>
        <v>20.5</v>
      </c>
      <c r="E46">
        <f t="shared" si="2"/>
        <v>293.75</v>
      </c>
      <c r="F46">
        <f t="shared" si="3"/>
        <v>156.5</v>
      </c>
      <c r="G46">
        <f t="shared" si="4"/>
        <v>237.25</v>
      </c>
      <c r="H46">
        <f t="shared" si="5"/>
        <v>157.5</v>
      </c>
      <c r="I46">
        <f t="shared" si="6"/>
        <v>314.25</v>
      </c>
      <c r="J46">
        <f t="shared" si="7"/>
        <v>156.75</v>
      </c>
      <c r="K46">
        <f t="shared" si="9"/>
        <v>196.5</v>
      </c>
      <c r="L46">
        <f t="shared" si="10"/>
        <v>747.25</v>
      </c>
    </row>
    <row r="47" spans="1:12" ht="16.5">
      <c r="A47" s="230" t="s">
        <v>195</v>
      </c>
      <c r="B47">
        <f t="shared" si="8"/>
        <v>208.25</v>
      </c>
      <c r="C47">
        <f t="shared" si="0"/>
        <v>20</v>
      </c>
      <c r="D47">
        <f t="shared" si="1"/>
        <v>19.25</v>
      </c>
      <c r="E47">
        <f t="shared" si="2"/>
        <v>187.75</v>
      </c>
      <c r="F47">
        <f t="shared" si="3"/>
        <v>297.5</v>
      </c>
      <c r="G47">
        <f t="shared" si="4"/>
        <v>253.25</v>
      </c>
      <c r="H47">
        <f t="shared" si="5"/>
        <v>169</v>
      </c>
      <c r="I47">
        <f t="shared" si="6"/>
        <v>307.25</v>
      </c>
      <c r="J47">
        <f t="shared" si="7"/>
        <v>200.25</v>
      </c>
      <c r="K47">
        <f t="shared" si="9"/>
        <v>225.75</v>
      </c>
      <c r="L47">
        <f t="shared" si="10"/>
        <v>837.75</v>
      </c>
    </row>
    <row r="48" spans="1:12" ht="16.5">
      <c r="A48" s="230" t="s">
        <v>197</v>
      </c>
      <c r="B48">
        <f t="shared" si="8"/>
        <v>292.25</v>
      </c>
      <c r="C48">
        <f t="shared" si="0"/>
        <v>31.25</v>
      </c>
      <c r="D48">
        <f t="shared" si="1"/>
        <v>14</v>
      </c>
      <c r="E48">
        <f t="shared" si="2"/>
        <v>60</v>
      </c>
      <c r="F48">
        <f t="shared" si="3"/>
        <v>243.5</v>
      </c>
      <c r="G48">
        <f t="shared" si="4"/>
        <v>323.25</v>
      </c>
      <c r="H48">
        <f t="shared" si="5"/>
        <v>170.75</v>
      </c>
      <c r="I48">
        <f t="shared" si="6"/>
        <v>249</v>
      </c>
      <c r="J48">
        <f t="shared" si="7"/>
        <v>172.5</v>
      </c>
      <c r="K48">
        <f t="shared" si="9"/>
        <v>265.75</v>
      </c>
      <c r="L48">
        <f t="shared" si="10"/>
        <v>867</v>
      </c>
    </row>
    <row r="49" spans="1:12" ht="16.5">
      <c r="A49" s="230" t="s">
        <v>199</v>
      </c>
      <c r="B49">
        <f t="shared" si="8"/>
        <v>218.75</v>
      </c>
      <c r="C49">
        <f t="shared" si="0"/>
        <v>42.5</v>
      </c>
      <c r="D49">
        <f t="shared" si="1"/>
        <v>11.5</v>
      </c>
      <c r="E49">
        <f t="shared" si="2"/>
        <v>138.75</v>
      </c>
      <c r="F49">
        <f t="shared" si="3"/>
        <v>137.5</v>
      </c>
      <c r="G49">
        <f t="shared" si="4"/>
        <v>201.5</v>
      </c>
      <c r="H49">
        <f t="shared" si="5"/>
        <v>100.25</v>
      </c>
      <c r="I49">
        <f t="shared" si="6"/>
        <v>270.5</v>
      </c>
      <c r="J49">
        <f t="shared" si="7"/>
        <v>138</v>
      </c>
      <c r="K49">
        <f t="shared" si="9"/>
        <v>188</v>
      </c>
      <c r="L49">
        <f t="shared" si="10"/>
        <v>985.25</v>
      </c>
    </row>
    <row r="50" spans="1:12" ht="16.5">
      <c r="A50" s="230" t="s">
        <v>201</v>
      </c>
      <c r="B50">
        <f t="shared" si="8"/>
        <v>260.75</v>
      </c>
      <c r="C50">
        <f t="shared" si="0"/>
        <v>86.5</v>
      </c>
      <c r="D50">
        <f t="shared" si="1"/>
        <v>3.75</v>
      </c>
      <c r="E50">
        <f t="shared" si="2"/>
        <v>120</v>
      </c>
      <c r="F50">
        <f t="shared" si="3"/>
        <v>85.5</v>
      </c>
      <c r="G50">
        <f t="shared" si="4"/>
        <v>239.25</v>
      </c>
      <c r="H50">
        <f t="shared" si="5"/>
        <v>120.5</v>
      </c>
      <c r="I50">
        <f t="shared" si="6"/>
        <v>252.5</v>
      </c>
      <c r="J50">
        <f t="shared" si="7"/>
        <v>417</v>
      </c>
      <c r="K50">
        <f t="shared" si="9"/>
        <v>446.75</v>
      </c>
      <c r="L50">
        <f t="shared" si="10"/>
        <v>1234.75</v>
      </c>
    </row>
    <row r="51" spans="1:12" ht="16.5">
      <c r="A51" s="230" t="s">
        <v>203</v>
      </c>
      <c r="B51">
        <f t="shared" si="8"/>
        <v>184.5</v>
      </c>
      <c r="C51">
        <f t="shared" si="0"/>
        <v>58.5</v>
      </c>
      <c r="D51">
        <f t="shared" si="1"/>
        <v>17</v>
      </c>
      <c r="E51">
        <f t="shared" si="2"/>
        <v>61.75</v>
      </c>
      <c r="F51">
        <f t="shared" si="3"/>
        <v>83.75</v>
      </c>
      <c r="G51">
        <f t="shared" si="4"/>
        <v>188.75</v>
      </c>
      <c r="H51">
        <f t="shared" si="5"/>
        <v>108.25</v>
      </c>
      <c r="I51">
        <f t="shared" si="6"/>
        <v>306</v>
      </c>
      <c r="J51">
        <f t="shared" si="7"/>
        <v>292</v>
      </c>
      <c r="K51">
        <f t="shared" si="9"/>
        <v>319.5</v>
      </c>
      <c r="L51">
        <f t="shared" si="10"/>
        <v>1121</v>
      </c>
    </row>
    <row r="52" spans="1:12" ht="16.5">
      <c r="A52" s="230" t="s">
        <v>205</v>
      </c>
      <c r="B52">
        <f t="shared" si="8"/>
        <v>226.5</v>
      </c>
      <c r="C52">
        <f t="shared" si="0"/>
        <v>39.5</v>
      </c>
      <c r="D52">
        <f t="shared" si="1"/>
        <v>12.5</v>
      </c>
      <c r="E52">
        <f t="shared" si="2"/>
        <v>70.5</v>
      </c>
      <c r="F52">
        <f t="shared" si="3"/>
        <v>70.25</v>
      </c>
      <c r="G52">
        <f t="shared" si="4"/>
        <v>259.75</v>
      </c>
      <c r="H52">
        <f t="shared" si="5"/>
        <v>104.25</v>
      </c>
      <c r="I52">
        <f t="shared" si="6"/>
        <v>244.75</v>
      </c>
      <c r="J52">
        <f t="shared" si="7"/>
        <v>316.5</v>
      </c>
      <c r="K52">
        <f t="shared" si="9"/>
        <v>318.75</v>
      </c>
      <c r="L52">
        <f t="shared" si="10"/>
        <v>1262</v>
      </c>
    </row>
    <row r="53" spans="1:12" ht="16.5">
      <c r="A53" s="230" t="s">
        <v>207</v>
      </c>
      <c r="B53">
        <f t="shared" si="8"/>
        <v>143</v>
      </c>
      <c r="C53">
        <f t="shared" si="0"/>
        <v>11</v>
      </c>
      <c r="D53">
        <f t="shared" si="1"/>
        <v>14.25</v>
      </c>
      <c r="E53">
        <f t="shared" si="2"/>
        <v>72.5</v>
      </c>
      <c r="F53">
        <f t="shared" si="3"/>
        <v>51.25</v>
      </c>
      <c r="G53">
        <f t="shared" si="4"/>
        <v>94.75</v>
      </c>
      <c r="H53">
        <f t="shared" si="5"/>
        <v>34.25</v>
      </c>
      <c r="I53">
        <f t="shared" si="6"/>
        <v>286</v>
      </c>
      <c r="J53">
        <f t="shared" si="7"/>
        <v>457.5</v>
      </c>
      <c r="K53">
        <f t="shared" si="9"/>
        <v>465</v>
      </c>
      <c r="L53">
        <f t="shared" si="10"/>
        <v>771</v>
      </c>
    </row>
    <row r="54" spans="1:12" ht="16.5">
      <c r="A54" s="230" t="s">
        <v>209</v>
      </c>
      <c r="B54">
        <f t="shared" si="8"/>
        <v>173.25</v>
      </c>
      <c r="C54">
        <f t="shared" si="0"/>
        <v>0</v>
      </c>
      <c r="D54">
        <f t="shared" si="1"/>
        <v>0</v>
      </c>
      <c r="E54">
        <f t="shared" si="2"/>
        <v>96.75</v>
      </c>
      <c r="F54">
        <f t="shared" si="3"/>
        <v>31.25</v>
      </c>
      <c r="G54">
        <f t="shared" si="4"/>
        <v>56.75</v>
      </c>
      <c r="H54">
        <f t="shared" si="5"/>
        <v>8.5</v>
      </c>
      <c r="I54">
        <f t="shared" si="6"/>
        <v>198.25</v>
      </c>
      <c r="J54">
        <f>SUM(J27,V27,AG27,AR27)/4</f>
        <v>0</v>
      </c>
      <c r="K54">
        <f t="shared" si="9"/>
        <v>297.25</v>
      </c>
      <c r="L54">
        <f t="shared" si="10"/>
        <v>660.75</v>
      </c>
    </row>
    <row r="55" spans="1:9" ht="12.75">
      <c r="A55" s="232" t="s">
        <v>218</v>
      </c>
      <c r="B55" s="246" t="s">
        <v>219</v>
      </c>
      <c r="C55" s="246"/>
      <c r="D55" s="246"/>
      <c r="I55">
        <f>SUM(B31:H54)+SUM(K31:K54)</f>
        <v>54611.75</v>
      </c>
    </row>
    <row r="56" spans="2:9" ht="16.5">
      <c r="B56" s="222" t="s">
        <v>162</v>
      </c>
      <c r="C56" s="222" t="s">
        <v>163</v>
      </c>
      <c r="D56" t="s">
        <v>212</v>
      </c>
      <c r="E56" t="s">
        <v>213</v>
      </c>
      <c r="F56" t="s">
        <v>214</v>
      </c>
      <c r="G56" t="s">
        <v>215</v>
      </c>
      <c r="H56" t="s">
        <v>216</v>
      </c>
      <c r="I56" t="s">
        <v>217</v>
      </c>
    </row>
    <row r="57" spans="1:9" ht="12.75">
      <c r="A57" t="s">
        <v>165</v>
      </c>
      <c r="B57" s="249">
        <f aca="true" t="shared" si="11" ref="B57:B80">SUM(B31:H31,J31:K31)</f>
        <v>443.75</v>
      </c>
      <c r="C57" s="249">
        <f aca="true" t="shared" si="12" ref="C57:C80">SUM(I31,L31)</f>
        <v>314.25</v>
      </c>
      <c r="D57" s="249">
        <f>B57</f>
        <v>443.75</v>
      </c>
      <c r="E57" s="249">
        <f>C57</f>
        <v>314.25</v>
      </c>
      <c r="F57" s="234">
        <f aca="true" t="shared" si="13" ref="F57:F80">D57/D$80</f>
        <v>0.00741585614492463</v>
      </c>
      <c r="G57" s="234">
        <f aca="true" t="shared" si="14" ref="G57:G80">E57/E$80</f>
        <v>0.013152112499215269</v>
      </c>
      <c r="H57">
        <v>0</v>
      </c>
      <c r="I57">
        <v>0</v>
      </c>
    </row>
    <row r="58" spans="1:9" ht="12.75">
      <c r="A58" t="s">
        <v>166</v>
      </c>
      <c r="B58" s="249">
        <f t="shared" si="11"/>
        <v>1244.5</v>
      </c>
      <c r="C58" s="249">
        <f t="shared" si="12"/>
        <v>272.75</v>
      </c>
      <c r="D58" s="249">
        <f aca="true" t="shared" si="15" ref="D58:D80">D57+B58</f>
        <v>1688.25</v>
      </c>
      <c r="E58" s="249">
        <f aca="true" t="shared" si="16" ref="E58:E80">E57+C58</f>
        <v>587</v>
      </c>
      <c r="F58" s="234">
        <f t="shared" si="13"/>
        <v>0.028213676927704802</v>
      </c>
      <c r="G58" s="234">
        <f t="shared" si="14"/>
        <v>0.024567350953188107</v>
      </c>
      <c r="H58">
        <v>0</v>
      </c>
      <c r="I58">
        <v>0</v>
      </c>
    </row>
    <row r="59" spans="1:9" ht="16.5">
      <c r="A59" s="230" t="s">
        <v>167</v>
      </c>
      <c r="B59" s="249">
        <f t="shared" si="11"/>
        <v>3431</v>
      </c>
      <c r="C59" s="249">
        <f t="shared" si="12"/>
        <v>528.5</v>
      </c>
      <c r="D59" s="249">
        <f t="shared" si="15"/>
        <v>5119.25</v>
      </c>
      <c r="E59" s="249">
        <f t="shared" si="16"/>
        <v>1115.5</v>
      </c>
      <c r="F59" s="234">
        <f t="shared" si="13"/>
        <v>0.08555182325612487</v>
      </c>
      <c r="G59" s="234">
        <f t="shared" si="14"/>
        <v>0.04668633728838387</v>
      </c>
      <c r="H59">
        <v>0</v>
      </c>
      <c r="I59">
        <v>0</v>
      </c>
    </row>
    <row r="60" spans="1:9" ht="16.5">
      <c r="A60" s="230" t="s">
        <v>169</v>
      </c>
      <c r="B60" s="249">
        <f t="shared" si="11"/>
        <v>4123.25</v>
      </c>
      <c r="C60" s="249">
        <f t="shared" si="12"/>
        <v>802.75</v>
      </c>
      <c r="D60" s="249">
        <f t="shared" si="15"/>
        <v>9242.5</v>
      </c>
      <c r="E60" s="249">
        <f t="shared" si="16"/>
        <v>1918.25</v>
      </c>
      <c r="F60" s="234">
        <f t="shared" si="13"/>
        <v>0.15445870517062735</v>
      </c>
      <c r="G60" s="234">
        <f t="shared" si="14"/>
        <v>0.08028334065750099</v>
      </c>
      <c r="H60">
        <v>0</v>
      </c>
      <c r="I60">
        <v>0</v>
      </c>
    </row>
    <row r="61" spans="1:9" ht="16.5">
      <c r="A61" s="230" t="s">
        <v>171</v>
      </c>
      <c r="B61" s="249">
        <f t="shared" si="11"/>
        <v>4109.25</v>
      </c>
      <c r="C61" s="249">
        <f t="shared" si="12"/>
        <v>774.25</v>
      </c>
      <c r="D61" s="249">
        <f t="shared" si="15"/>
        <v>13351.75</v>
      </c>
      <c r="E61" s="249">
        <f t="shared" si="16"/>
        <v>2692.5</v>
      </c>
      <c r="F61" s="234">
        <f t="shared" si="13"/>
        <v>0.22313162204619139</v>
      </c>
      <c r="G61" s="234">
        <f t="shared" si="14"/>
        <v>0.11268755100759621</v>
      </c>
      <c r="H61">
        <v>0</v>
      </c>
      <c r="I61">
        <v>0</v>
      </c>
    </row>
    <row r="62" spans="1:9" ht="16.5">
      <c r="A62" s="230" t="s">
        <v>173</v>
      </c>
      <c r="B62" s="249">
        <f t="shared" si="11"/>
        <v>4244.5</v>
      </c>
      <c r="C62" s="249">
        <f t="shared" si="12"/>
        <v>884.25</v>
      </c>
      <c r="D62" s="249">
        <f t="shared" si="15"/>
        <v>17596.25</v>
      </c>
      <c r="E62" s="249">
        <f t="shared" si="16"/>
        <v>3576.75</v>
      </c>
      <c r="F62" s="235">
        <f t="shared" si="13"/>
        <v>0.29406480831578596</v>
      </c>
      <c r="G62" s="234">
        <f t="shared" si="14"/>
        <v>0.14969552388724966</v>
      </c>
      <c r="H62">
        <v>1</v>
      </c>
      <c r="I62">
        <v>0</v>
      </c>
    </row>
    <row r="63" spans="1:9" ht="16.5">
      <c r="A63" s="230" t="s">
        <v>175</v>
      </c>
      <c r="B63" s="249">
        <f t="shared" si="11"/>
        <v>4172.75</v>
      </c>
      <c r="C63" s="249">
        <f t="shared" si="12"/>
        <v>1055.75</v>
      </c>
      <c r="D63" s="249">
        <f t="shared" si="15"/>
        <v>21769</v>
      </c>
      <c r="E63" s="249">
        <f t="shared" si="16"/>
        <v>4632.5</v>
      </c>
      <c r="F63" s="234">
        <f t="shared" si="13"/>
        <v>0.3637989237608209</v>
      </c>
      <c r="G63" s="234">
        <f t="shared" si="14"/>
        <v>0.19388118107435076</v>
      </c>
      <c r="H63">
        <v>1</v>
      </c>
      <c r="I63">
        <v>0</v>
      </c>
    </row>
    <row r="64" spans="1:9" ht="16.5">
      <c r="A64" s="230" t="s">
        <v>177</v>
      </c>
      <c r="B64" s="249">
        <f t="shared" si="11"/>
        <v>4609.5</v>
      </c>
      <c r="C64" s="249">
        <f t="shared" si="12"/>
        <v>1057.75</v>
      </c>
      <c r="D64" s="249">
        <f t="shared" si="15"/>
        <v>26378.5</v>
      </c>
      <c r="E64" s="249">
        <f t="shared" si="16"/>
        <v>5690.25</v>
      </c>
      <c r="F64" s="234">
        <f t="shared" si="13"/>
        <v>0.44083191283131123</v>
      </c>
      <c r="G64" s="235">
        <f t="shared" si="14"/>
        <v>0.23815054303471656</v>
      </c>
      <c r="H64">
        <v>1</v>
      </c>
      <c r="I64">
        <v>1</v>
      </c>
    </row>
    <row r="65" spans="1:9" ht="16.5">
      <c r="A65" s="230" t="s">
        <v>179</v>
      </c>
      <c r="B65" s="249">
        <f t="shared" si="11"/>
        <v>4417.25</v>
      </c>
      <c r="C65" s="249">
        <f t="shared" si="12"/>
        <v>998.25</v>
      </c>
      <c r="D65" s="249">
        <f t="shared" si="15"/>
        <v>30795.75</v>
      </c>
      <c r="E65" s="249">
        <f t="shared" si="16"/>
        <v>6688.5</v>
      </c>
      <c r="F65" s="234">
        <f t="shared" si="13"/>
        <v>0.5146520605635215</v>
      </c>
      <c r="G65" s="234">
        <f t="shared" si="14"/>
        <v>0.27992968799045764</v>
      </c>
      <c r="H65">
        <v>1</v>
      </c>
      <c r="I65">
        <v>1</v>
      </c>
    </row>
    <row r="66" spans="1:9" ht="16.5">
      <c r="A66" s="230" t="s">
        <v>181</v>
      </c>
      <c r="B66" s="249">
        <f t="shared" si="11"/>
        <v>3555.5</v>
      </c>
      <c r="C66" s="249">
        <f t="shared" si="12"/>
        <v>1165.5</v>
      </c>
      <c r="D66" s="249">
        <f t="shared" si="15"/>
        <v>34351.25</v>
      </c>
      <c r="E66" s="249">
        <f t="shared" si="16"/>
        <v>7854</v>
      </c>
      <c r="F66" s="234">
        <f t="shared" si="13"/>
        <v>0.5740708245596444</v>
      </c>
      <c r="G66" s="234">
        <f t="shared" si="14"/>
        <v>0.3287086446104589</v>
      </c>
      <c r="H66">
        <v>1</v>
      </c>
      <c r="I66">
        <v>1</v>
      </c>
    </row>
    <row r="67" spans="1:9" ht="16.5">
      <c r="A67" s="230" t="s">
        <v>183</v>
      </c>
      <c r="B67" s="249">
        <f t="shared" si="11"/>
        <v>3176.25</v>
      </c>
      <c r="C67" s="249">
        <f t="shared" si="12"/>
        <v>976.5</v>
      </c>
      <c r="D67" s="249">
        <f t="shared" si="15"/>
        <v>37527.5</v>
      </c>
      <c r="E67" s="249">
        <f t="shared" si="16"/>
        <v>8830.5</v>
      </c>
      <c r="F67" s="234">
        <f t="shared" si="13"/>
        <v>0.6271516427688091</v>
      </c>
      <c r="G67" s="234">
        <f t="shared" si="14"/>
        <v>0.36957750015694646</v>
      </c>
      <c r="H67">
        <v>1</v>
      </c>
      <c r="I67">
        <v>1</v>
      </c>
    </row>
    <row r="68" spans="1:9" ht="16.5">
      <c r="A68" s="230" t="s">
        <v>185</v>
      </c>
      <c r="B68" s="249">
        <f t="shared" si="11"/>
        <v>3112</v>
      </c>
      <c r="C68" s="249">
        <f t="shared" si="12"/>
        <v>1168.25</v>
      </c>
      <c r="D68" s="249">
        <f t="shared" si="15"/>
        <v>40639.5</v>
      </c>
      <c r="E68" s="249">
        <f t="shared" si="16"/>
        <v>9998.75</v>
      </c>
      <c r="F68" s="235">
        <f t="shared" si="13"/>
        <v>0.6791587285671312</v>
      </c>
      <c r="G68" s="234">
        <f t="shared" si="14"/>
        <v>0.41847155084018667</v>
      </c>
      <c r="H68">
        <v>2</v>
      </c>
      <c r="I68">
        <v>1</v>
      </c>
    </row>
    <row r="69" spans="1:9" ht="16.5">
      <c r="A69" s="230" t="s">
        <v>187</v>
      </c>
      <c r="B69" s="249">
        <f t="shared" si="11"/>
        <v>2538.25</v>
      </c>
      <c r="C69" s="249">
        <f t="shared" si="12"/>
        <v>867.5</v>
      </c>
      <c r="D69" s="249">
        <f t="shared" si="15"/>
        <v>43177.75</v>
      </c>
      <c r="E69" s="249">
        <f t="shared" si="16"/>
        <v>10866.25</v>
      </c>
      <c r="F69" s="234">
        <f t="shared" si="13"/>
        <v>0.7215774257161002</v>
      </c>
      <c r="G69" s="234">
        <f t="shared" si="14"/>
        <v>0.4547784962437483</v>
      </c>
      <c r="H69">
        <v>2</v>
      </c>
      <c r="I69">
        <v>1</v>
      </c>
    </row>
    <row r="70" spans="1:9" ht="16.5">
      <c r="A70" s="230" t="s">
        <v>189</v>
      </c>
      <c r="B70" s="249">
        <f t="shared" si="11"/>
        <v>2655.25</v>
      </c>
      <c r="C70" s="249">
        <f t="shared" si="12"/>
        <v>973.75</v>
      </c>
      <c r="D70" s="249">
        <f t="shared" si="15"/>
        <v>45833</v>
      </c>
      <c r="E70" s="249">
        <f t="shared" si="16"/>
        <v>11840</v>
      </c>
      <c r="F70" s="234">
        <f t="shared" si="13"/>
        <v>0.7659514021190548</v>
      </c>
      <c r="G70" s="235">
        <f t="shared" si="14"/>
        <v>0.4955322577269969</v>
      </c>
      <c r="H70">
        <v>2</v>
      </c>
      <c r="I70">
        <v>2</v>
      </c>
    </row>
    <row r="71" spans="1:9" ht="16.5">
      <c r="A71" s="230" t="s">
        <v>191</v>
      </c>
      <c r="B71" s="249">
        <f t="shared" si="11"/>
        <v>1670.75</v>
      </c>
      <c r="C71" s="249">
        <f t="shared" si="12"/>
        <v>1138.25</v>
      </c>
      <c r="D71" s="249">
        <f t="shared" si="15"/>
        <v>47503.75</v>
      </c>
      <c r="E71" s="249">
        <f t="shared" si="16"/>
        <v>12978.25</v>
      </c>
      <c r="F71" s="234">
        <f t="shared" si="13"/>
        <v>0.7938726227480865</v>
      </c>
      <c r="G71" s="234">
        <f t="shared" si="14"/>
        <v>0.5431707368112667</v>
      </c>
      <c r="H71">
        <v>2</v>
      </c>
      <c r="I71">
        <v>2</v>
      </c>
    </row>
    <row r="72" spans="1:9" ht="16.5">
      <c r="A72" s="230" t="s">
        <v>193</v>
      </c>
      <c r="B72" s="249">
        <f t="shared" si="11"/>
        <v>1483.5</v>
      </c>
      <c r="C72" s="249">
        <f t="shared" si="12"/>
        <v>1061.5</v>
      </c>
      <c r="D72" s="249">
        <f t="shared" si="15"/>
        <v>48987.25</v>
      </c>
      <c r="E72" s="249">
        <f t="shared" si="16"/>
        <v>14039.75</v>
      </c>
      <c r="F72" s="234">
        <f t="shared" si="13"/>
        <v>0.8186645609813162</v>
      </c>
      <c r="G72" s="234">
        <f t="shared" si="14"/>
        <v>0.5875970452215038</v>
      </c>
      <c r="H72">
        <v>2</v>
      </c>
      <c r="I72">
        <v>2</v>
      </c>
    </row>
    <row r="73" spans="1:9" ht="16.5">
      <c r="A73" s="230" t="s">
        <v>195</v>
      </c>
      <c r="B73" s="249">
        <f t="shared" si="11"/>
        <v>1581</v>
      </c>
      <c r="C73" s="249">
        <f t="shared" si="12"/>
        <v>1145</v>
      </c>
      <c r="D73" s="249">
        <f t="shared" si="15"/>
        <v>50568.25</v>
      </c>
      <c r="E73" s="249">
        <f t="shared" si="16"/>
        <v>15184.75</v>
      </c>
      <c r="F73" s="234">
        <f t="shared" si="13"/>
        <v>0.8450858985928674</v>
      </c>
      <c r="G73" s="234">
        <f t="shared" si="14"/>
        <v>0.6355180279155419</v>
      </c>
      <c r="H73">
        <v>2</v>
      </c>
      <c r="I73">
        <v>2</v>
      </c>
    </row>
    <row r="74" spans="1:9" ht="16.5">
      <c r="A74" s="230" t="s">
        <v>197</v>
      </c>
      <c r="B74" s="249">
        <f t="shared" si="11"/>
        <v>1573.25</v>
      </c>
      <c r="C74" s="249">
        <f t="shared" si="12"/>
        <v>1116</v>
      </c>
      <c r="D74" s="249">
        <f t="shared" si="15"/>
        <v>52141.5</v>
      </c>
      <c r="E74" s="249">
        <f t="shared" si="16"/>
        <v>16300.75</v>
      </c>
      <c r="F74" s="235">
        <f t="shared" si="13"/>
        <v>0.8713777198435777</v>
      </c>
      <c r="G74" s="234">
        <f t="shared" si="14"/>
        <v>0.682225291397242</v>
      </c>
      <c r="H74">
        <v>3</v>
      </c>
      <c r="I74">
        <v>2</v>
      </c>
    </row>
    <row r="75" spans="1:9" ht="16.5">
      <c r="A75" s="230" t="s">
        <v>199</v>
      </c>
      <c r="B75" s="249">
        <f t="shared" si="11"/>
        <v>1176.75</v>
      </c>
      <c r="C75" s="249">
        <f t="shared" si="12"/>
        <v>1255.75</v>
      </c>
      <c r="D75" s="249">
        <f t="shared" si="15"/>
        <v>53318.25</v>
      </c>
      <c r="E75" s="249">
        <f t="shared" si="16"/>
        <v>17556.5</v>
      </c>
      <c r="F75" s="234">
        <f t="shared" si="13"/>
        <v>0.8910433169557807</v>
      </c>
      <c r="G75" s="235">
        <f t="shared" si="14"/>
        <v>0.7347814259108125</v>
      </c>
      <c r="H75">
        <v>3</v>
      </c>
      <c r="I75">
        <v>3</v>
      </c>
    </row>
    <row r="76" spans="1:9" ht="16.5">
      <c r="A76" s="230" t="s">
        <v>201</v>
      </c>
      <c r="B76" s="249">
        <f t="shared" si="11"/>
        <v>1780</v>
      </c>
      <c r="C76" s="249">
        <f t="shared" si="12"/>
        <v>1487.25</v>
      </c>
      <c r="D76" s="249">
        <f t="shared" si="15"/>
        <v>55098.25</v>
      </c>
      <c r="E76" s="249">
        <f t="shared" si="16"/>
        <v>19043.75</v>
      </c>
      <c r="F76" s="234">
        <f t="shared" si="13"/>
        <v>0.9207903004779572</v>
      </c>
      <c r="G76" s="234">
        <f t="shared" si="14"/>
        <v>0.7970263879297717</v>
      </c>
      <c r="H76">
        <v>3</v>
      </c>
      <c r="I76">
        <v>3</v>
      </c>
    </row>
    <row r="77" spans="1:9" ht="16.5">
      <c r="A77" s="230" t="s">
        <v>203</v>
      </c>
      <c r="B77" s="249">
        <f t="shared" si="11"/>
        <v>1314</v>
      </c>
      <c r="C77" s="249">
        <f t="shared" si="12"/>
        <v>1427</v>
      </c>
      <c r="D77" s="249">
        <f t="shared" si="15"/>
        <v>56412.25</v>
      </c>
      <c r="E77" s="249">
        <f t="shared" si="16"/>
        <v>20470.75</v>
      </c>
      <c r="F77" s="234">
        <f t="shared" si="13"/>
        <v>0.9427495905611819</v>
      </c>
      <c r="G77" s="234">
        <f t="shared" si="14"/>
        <v>0.8567497436541319</v>
      </c>
      <c r="H77">
        <v>3</v>
      </c>
      <c r="I77">
        <v>3</v>
      </c>
    </row>
    <row r="78" spans="1:9" ht="16.5">
      <c r="A78" s="230" t="s">
        <v>205</v>
      </c>
      <c r="B78" s="249">
        <f t="shared" si="11"/>
        <v>1418.5</v>
      </c>
      <c r="C78" s="249">
        <f t="shared" si="12"/>
        <v>1506.75</v>
      </c>
      <c r="D78" s="249">
        <f t="shared" si="15"/>
        <v>57830.75</v>
      </c>
      <c r="E78" s="249">
        <f t="shared" si="16"/>
        <v>21977.5</v>
      </c>
      <c r="F78" s="234">
        <f t="shared" si="13"/>
        <v>0.9664552625421973</v>
      </c>
      <c r="G78" s="234">
        <f t="shared" si="14"/>
        <v>0.9198108272124218</v>
      </c>
      <c r="H78">
        <v>3</v>
      </c>
      <c r="I78">
        <v>3</v>
      </c>
    </row>
    <row r="79" spans="1:9" ht="16.5">
      <c r="A79" s="230" t="s">
        <v>207</v>
      </c>
      <c r="B79" s="249">
        <f t="shared" si="11"/>
        <v>1343.5</v>
      </c>
      <c r="C79" s="249">
        <f t="shared" si="12"/>
        <v>1057</v>
      </c>
      <c r="D79" s="249">
        <f t="shared" si="15"/>
        <v>59174.25</v>
      </c>
      <c r="E79" s="249">
        <f t="shared" si="16"/>
        <v>23034.5</v>
      </c>
      <c r="F79" s="234">
        <f t="shared" si="13"/>
        <v>0.9889075503860423</v>
      </c>
      <c r="G79" s="234">
        <f t="shared" si="14"/>
        <v>0.9640487998828133</v>
      </c>
      <c r="H79">
        <v>4</v>
      </c>
      <c r="I79">
        <v>4</v>
      </c>
    </row>
    <row r="80" spans="1:9" ht="16.5">
      <c r="A80" s="230" t="s">
        <v>209</v>
      </c>
      <c r="B80" s="249">
        <f t="shared" si="11"/>
        <v>663.75</v>
      </c>
      <c r="C80" s="249">
        <f t="shared" si="12"/>
        <v>859</v>
      </c>
      <c r="D80" s="249">
        <f t="shared" si="15"/>
        <v>59838</v>
      </c>
      <c r="E80" s="249">
        <f t="shared" si="16"/>
        <v>23893.5</v>
      </c>
      <c r="F80" s="234">
        <f t="shared" si="13"/>
        <v>1</v>
      </c>
      <c r="G80" s="234">
        <f t="shared" si="14"/>
        <v>1</v>
      </c>
      <c r="H80">
        <v>4</v>
      </c>
      <c r="I80">
        <v>4</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13"/>
  <sheetViews>
    <sheetView workbookViewId="0" topLeftCell="A1">
      <selection activeCell="A14" sqref="A14"/>
    </sheetView>
  </sheetViews>
  <sheetFormatPr defaultColWidth="9.140625" defaultRowHeight="12.75"/>
  <cols>
    <col min="2" max="2" width="120.421875" style="247" customWidth="1"/>
  </cols>
  <sheetData>
    <row r="1" spans="1:2" ht="12.75">
      <c r="A1">
        <v>1</v>
      </c>
      <c r="B1" s="247" t="s">
        <v>237</v>
      </c>
    </row>
    <row r="2" spans="1:2" ht="12.75">
      <c r="A2">
        <v>2</v>
      </c>
      <c r="B2" s="247" t="s">
        <v>242</v>
      </c>
    </row>
    <row r="3" spans="1:2" ht="12.75">
      <c r="A3">
        <v>3</v>
      </c>
      <c r="B3" s="247" t="s">
        <v>243</v>
      </c>
    </row>
    <row r="4" spans="1:2" ht="12.75">
      <c r="A4">
        <v>4</v>
      </c>
      <c r="B4" s="247" t="s">
        <v>238</v>
      </c>
    </row>
    <row r="5" spans="1:2" ht="12.75">
      <c r="A5">
        <v>5</v>
      </c>
      <c r="B5" s="247" t="s">
        <v>244</v>
      </c>
    </row>
    <row r="6" spans="1:2" ht="12.75">
      <c r="A6">
        <v>6</v>
      </c>
      <c r="B6" s="247" t="s">
        <v>239</v>
      </c>
    </row>
    <row r="7" spans="1:2" ht="12.75">
      <c r="A7">
        <v>7</v>
      </c>
      <c r="B7" s="247" t="s">
        <v>240</v>
      </c>
    </row>
    <row r="8" spans="1:2" ht="25.5">
      <c r="A8">
        <v>8</v>
      </c>
      <c r="B8" s="247" t="s">
        <v>245</v>
      </c>
    </row>
    <row r="9" spans="1:2" ht="12.75">
      <c r="A9">
        <v>9</v>
      </c>
      <c r="B9" s="247" t="s">
        <v>241</v>
      </c>
    </row>
    <row r="10" spans="1:2" ht="25.5">
      <c r="A10">
        <v>10</v>
      </c>
      <c r="B10" s="247" t="s">
        <v>258</v>
      </c>
    </row>
    <row r="11" spans="1:2" ht="12.75">
      <c r="A11">
        <v>11</v>
      </c>
      <c r="B11" s="247" t="s">
        <v>261</v>
      </c>
    </row>
    <row r="12" spans="1:2" ht="12.75">
      <c r="A12">
        <v>12</v>
      </c>
      <c r="B12" s="247" t="s">
        <v>265</v>
      </c>
    </row>
    <row r="13" spans="1:2" ht="12.75">
      <c r="A13">
        <v>13</v>
      </c>
      <c r="B13" s="247" t="s">
        <v>270</v>
      </c>
    </row>
  </sheetData>
  <printOptions gridLines="1" horizontalCentered="1" verticalCentered="1"/>
  <pageMargins left="0.75" right="0.75" top="1" bottom="1" header="0.5" footer="0.5"/>
  <pageSetup fitToHeight="1" fitToWidth="1" horizontalDpi="600" verticalDpi="600" orientation="landscape" scale="95" r:id="rId1"/>
  <headerFooter alignWithMargins="0">
    <oddHeader>&amp;C&amp;F</oddHeader>
    <oddFooter>&amp;C&amp;A</oddFooter>
  </headerFooter>
</worksheet>
</file>

<file path=xl/worksheets/sheet3.xml><?xml version="1.0" encoding="utf-8"?>
<worksheet xmlns="http://schemas.openxmlformats.org/spreadsheetml/2006/main" xmlns:r="http://schemas.openxmlformats.org/officeDocument/2006/relationships">
  <sheetPr codeName="Sheet30">
    <pageSetUpPr fitToPage="1"/>
  </sheetPr>
  <dimension ref="A1:G65"/>
  <sheetViews>
    <sheetView tabSelected="1" zoomScale="64" zoomScaleNormal="64" workbookViewId="0" topLeftCell="A1">
      <selection activeCell="K27" sqref="K27"/>
    </sheetView>
  </sheetViews>
  <sheetFormatPr defaultColWidth="9.140625" defaultRowHeight="12.75"/>
  <cols>
    <col min="1" max="1" width="29.28125" style="240" customWidth="1"/>
    <col min="2" max="2" width="17.8515625" style="240" customWidth="1"/>
    <col min="3" max="3" width="17.57421875" style="241" customWidth="1"/>
    <col min="4" max="4" width="20.00390625" style="240" customWidth="1"/>
    <col min="5" max="16384" width="11.421875" style="240" customWidth="1"/>
  </cols>
  <sheetData>
    <row r="1" spans="1:3" s="236" customFormat="1" ht="47.25" customHeight="1">
      <c r="A1" s="251" t="s">
        <v>236</v>
      </c>
      <c r="B1" s="251" t="s">
        <v>133</v>
      </c>
      <c r="C1" s="251" t="s">
        <v>247</v>
      </c>
    </row>
    <row r="2" spans="1:3" s="236" customFormat="1" ht="18" customHeight="1">
      <c r="A2" s="251"/>
      <c r="B2" s="251"/>
      <c r="C2" s="251"/>
    </row>
    <row r="3" spans="1:6" s="236" customFormat="1" ht="48" customHeight="1">
      <c r="A3" s="237" t="s">
        <v>134</v>
      </c>
      <c r="B3" s="238" t="s">
        <v>248</v>
      </c>
      <c r="C3" s="238" t="s">
        <v>249</v>
      </c>
      <c r="D3" s="238" t="s">
        <v>250</v>
      </c>
      <c r="E3" s="237" t="s">
        <v>273</v>
      </c>
      <c r="F3" s="237" t="s">
        <v>272</v>
      </c>
    </row>
    <row r="4" spans="1:4" ht="31.5">
      <c r="A4" s="239" t="s">
        <v>135</v>
      </c>
      <c r="B4" s="216">
        <v>10200000</v>
      </c>
      <c r="C4" s="216">
        <f>B4</f>
        <v>10200000</v>
      </c>
      <c r="D4" s="216">
        <f>C4*(1-'SIMPASS fr March 2003 - BiOp'!$G$38)*'SIMPASS fr March 2003 - BiOp'!$G$54</f>
        <v>3774166.4877706943</v>
      </c>
    </row>
    <row r="5" spans="1:4" ht="15.75">
      <c r="A5" s="239" t="s">
        <v>136</v>
      </c>
      <c r="B5" s="216">
        <v>25000000</v>
      </c>
      <c r="C5" s="216">
        <f>B5</f>
        <v>25000000</v>
      </c>
      <c r="D5" s="216">
        <f>C5*(1-'SIMPASS fr March 2003 - BiOp'!$G$38)*'SIMPASS fr March 2003 - BiOp'!$G$54*'SIMPASS fr March 2003 - BiOp'!H54</f>
        <v>6263636.517169415</v>
      </c>
    </row>
    <row r="6" spans="1:4" ht="15.75">
      <c r="A6" s="239" t="s">
        <v>137</v>
      </c>
      <c r="B6" s="216">
        <v>1020000</v>
      </c>
      <c r="C6" s="216">
        <f>B6</f>
        <v>1020000</v>
      </c>
      <c r="D6" s="216">
        <f>C6*(1-'SIMPASS fr March 2003 - BiOp'!$G$38)*'SIMPASS fr March 2003 - BiOp'!$G$54*'SIMPASS fr March 2003 - BiOp'!H55</f>
        <v>331676.0154451812</v>
      </c>
    </row>
    <row r="7" spans="1:4" s="236" customFormat="1" ht="15.75">
      <c r="A7" s="239" t="s">
        <v>138</v>
      </c>
      <c r="B7" s="216">
        <v>1051615</v>
      </c>
      <c r="C7" s="216">
        <v>0</v>
      </c>
      <c r="D7" s="216">
        <f>C7*(1-'SIMPASS fr March 2003 - BiOp'!$G$33)*'SIMPASS fr March 2003 - BiOp'!$G$54</f>
        <v>0</v>
      </c>
    </row>
    <row r="8" spans="1:4" ht="15.75">
      <c r="A8" s="239" t="s">
        <v>139</v>
      </c>
      <c r="B8" s="216">
        <v>3300000</v>
      </c>
      <c r="C8" s="216">
        <v>0</v>
      </c>
      <c r="D8" s="216">
        <f>C8*(1-'SIMPASS fr March 2003 - BiOp'!$G$33)*'SIMPASS fr March 2003 - BiOp'!$G$54</f>
        <v>0</v>
      </c>
    </row>
    <row r="9" spans="1:4" ht="31.5">
      <c r="A9" s="239" t="s">
        <v>140</v>
      </c>
      <c r="B9" s="216">
        <v>2050000</v>
      </c>
      <c r="C9" s="216">
        <v>0</v>
      </c>
      <c r="D9" s="216">
        <f>C9*(1-'SIMPASS fr March 2003 - BiOp'!$G$33)*'SIMPASS fr March 2003 - BiOp'!$G$54</f>
        <v>0</v>
      </c>
    </row>
    <row r="10" spans="1:6" ht="15.75">
      <c r="A10" s="239" t="s">
        <v>141</v>
      </c>
      <c r="B10" s="216">
        <v>1474000</v>
      </c>
      <c r="C10" s="216">
        <v>0</v>
      </c>
      <c r="D10" s="216">
        <f>C10*(1-'SIMPASS fr March 2003 - BiOp'!$G$33)*'SIMPASS fr March 2003 - BiOp'!$G$54</f>
        <v>0</v>
      </c>
      <c r="E10" s="252">
        <f>$B10*E$65</f>
        <v>4264.171300019807</v>
      </c>
      <c r="F10" s="252">
        <f>$B10*F$65</f>
        <v>9291.820551070652</v>
      </c>
    </row>
    <row r="11" spans="1:6" ht="15.75">
      <c r="A11" s="239" t="s">
        <v>142</v>
      </c>
      <c r="B11" s="216">
        <v>4000000</v>
      </c>
      <c r="C11" s="216">
        <v>0</v>
      </c>
      <c r="D11" s="216">
        <f>C11*(1-'SIMPASS fr March 2003 - BiOp'!$G$33)*'SIMPASS fr March 2003 - BiOp'!$G$54</f>
        <v>0</v>
      </c>
      <c r="E11" s="252">
        <f>$B11*E$65</f>
        <v>11571.699592998119</v>
      </c>
      <c r="F11" s="252">
        <f>$B11*F$65</f>
        <v>25215.252513081825</v>
      </c>
    </row>
    <row r="12" spans="1:6" ht="15.75">
      <c r="A12" s="239" t="s">
        <v>143</v>
      </c>
      <c r="B12" s="216">
        <v>1080000</v>
      </c>
      <c r="C12" s="216">
        <v>0</v>
      </c>
      <c r="D12" s="216">
        <f>B12*'SIMPASS fr March 2003 - BiOp'!G54*'SIMPASS fr March 2003 - BiOp'!H54</f>
        <v>583438.0308300463</v>
      </c>
      <c r="E12" s="252">
        <f>$B12*E$65</f>
        <v>3124.358890109492</v>
      </c>
      <c r="F12" s="252">
        <f>$B12*F$65</f>
        <v>6808.118178532092</v>
      </c>
    </row>
    <row r="13" spans="1:6" ht="15.75">
      <c r="A13" s="239" t="s">
        <v>144</v>
      </c>
      <c r="B13" s="216">
        <v>2000000</v>
      </c>
      <c r="C13" s="216">
        <v>0</v>
      </c>
      <c r="D13" s="216">
        <f>C13*(1-'SIMPASS fr March 2003 - BiOp'!$G$33)*'SIMPASS fr March 2003 - BiOp'!$G$54</f>
        <v>0</v>
      </c>
      <c r="E13" s="252">
        <f>$B13*E$65</f>
        <v>5785.849796499059</v>
      </c>
      <c r="F13" s="252">
        <f>$B13*F$65</f>
        <v>12607.626256540912</v>
      </c>
    </row>
    <row r="14" spans="1:4" s="236" customFormat="1" ht="15.75">
      <c r="A14" s="238" t="s">
        <v>145</v>
      </c>
      <c r="B14" s="216"/>
      <c r="C14" s="216"/>
      <c r="D14" s="216">
        <f>C14*(1-'SIMPASS fr March 2003 - BiOp'!$G$33)*'SIMPASS fr March 2003 - BiOp'!$G$54</f>
        <v>0</v>
      </c>
    </row>
    <row r="15" spans="1:4" s="236" customFormat="1" ht="15.75">
      <c r="A15" s="239" t="s">
        <v>146</v>
      </c>
      <c r="B15" s="216">
        <v>2573831.7204768006</v>
      </c>
      <c r="C15" s="216">
        <f>B15</f>
        <v>2573831.7204768006</v>
      </c>
      <c r="D15" s="216">
        <f>C15*(1-'SIMPASS fr March 2003 - BiOp'!$G$38)*'SIMPASS fr March 2003 - BiOp'!$G$54</f>
        <v>952359.7475083066</v>
      </c>
    </row>
    <row r="16" spans="1:5" ht="15.75">
      <c r="A16" s="240" t="s">
        <v>147</v>
      </c>
      <c r="D16" s="216">
        <f>SUM(D4:D15)</f>
        <v>11905276.798723644</v>
      </c>
      <c r="E16" s="236" t="s">
        <v>251</v>
      </c>
    </row>
    <row r="17" spans="1:5" ht="15.75">
      <c r="A17" s="240" t="s">
        <v>148</v>
      </c>
      <c r="D17" s="242">
        <f>D12/D16</f>
        <v>0.049006674997476435</v>
      </c>
      <c r="E17" s="236" t="s">
        <v>252</v>
      </c>
    </row>
    <row r="18" spans="1:2" ht="15.75">
      <c r="A18" s="240" t="s">
        <v>271</v>
      </c>
      <c r="B18" s="241">
        <f>SUM(B4:B15)</f>
        <v>53749446.7204768</v>
      </c>
    </row>
    <row r="19" spans="1:5" ht="15.75">
      <c r="A19" s="240" t="s">
        <v>149</v>
      </c>
      <c r="B19" s="240" t="s">
        <v>221</v>
      </c>
      <c r="E19" s="236" t="s">
        <v>253</v>
      </c>
    </row>
    <row r="20" spans="1:3" ht="15.75">
      <c r="A20" s="240" t="str">
        <f>'Average, BON &amp; JDA'!D1</f>
        <v>Percentiles:</v>
      </c>
      <c r="B20" s="240" t="s">
        <v>220</v>
      </c>
      <c r="C20" s="241" t="s">
        <v>223</v>
      </c>
    </row>
    <row r="21" spans="1:3" ht="15.75">
      <c r="A21" s="240" t="str">
        <f>'Average, BON &amp; JDA'!D2</f>
        <v>25th</v>
      </c>
      <c r="B21" s="243">
        <f>'Average, BON &amp; JDA'!E2</f>
        <v>163</v>
      </c>
      <c r="C21" s="241" t="s">
        <v>225</v>
      </c>
    </row>
    <row r="22" spans="1:3" ht="15.75">
      <c r="A22" s="240" t="str">
        <f>'Average, BON &amp; JDA'!D3</f>
        <v>50th</v>
      </c>
      <c r="B22" s="243">
        <f>'Average, BON &amp; JDA'!E3</f>
        <v>179</v>
      </c>
      <c r="C22" s="241" t="s">
        <v>47</v>
      </c>
    </row>
    <row r="23" spans="1:3" ht="15.75">
      <c r="A23" s="240" t="str">
        <f>'Average, BON &amp; JDA'!D4</f>
        <v>75th</v>
      </c>
      <c r="B23" s="243">
        <f>'Average, BON &amp; JDA'!E4</f>
        <v>193</v>
      </c>
      <c r="C23" s="241" t="s">
        <v>48</v>
      </c>
    </row>
    <row r="24" spans="1:3" ht="15.75">
      <c r="A24" s="240" t="str">
        <f>'Average, BON &amp; JDA'!D5</f>
        <v>100th</v>
      </c>
      <c r="B24" s="243">
        <f>'Average, BON &amp; JDA'!E5</f>
        <v>245</v>
      </c>
      <c r="C24" s="241" t="s">
        <v>49</v>
      </c>
    </row>
    <row r="26" spans="1:6" ht="15.75">
      <c r="A26" s="240" t="s">
        <v>235</v>
      </c>
      <c r="F26" s="236" t="s">
        <v>254</v>
      </c>
    </row>
    <row r="27" spans="1:6" ht="63">
      <c r="A27" s="240" t="s">
        <v>230</v>
      </c>
      <c r="B27" s="240" t="s">
        <v>8</v>
      </c>
      <c r="C27" s="241" t="s">
        <v>222</v>
      </c>
      <c r="D27" s="240" t="s">
        <v>224</v>
      </c>
      <c r="E27" s="244" t="s">
        <v>226</v>
      </c>
      <c r="F27" s="244" t="s">
        <v>227</v>
      </c>
    </row>
    <row r="28" spans="1:6" ht="15.75">
      <c r="A28" s="240">
        <v>0</v>
      </c>
      <c r="B28" s="243">
        <v>38108</v>
      </c>
      <c r="C28" s="241">
        <v>0</v>
      </c>
      <c r="D28" s="240">
        <v>30</v>
      </c>
      <c r="E28" s="240">
        <v>0</v>
      </c>
      <c r="F28" s="240">
        <v>0</v>
      </c>
    </row>
    <row r="29" spans="1:6" ht="15.75">
      <c r="A29" s="240">
        <v>25</v>
      </c>
      <c r="B29" s="243">
        <v>38143</v>
      </c>
      <c r="C29" s="241">
        <f>'2000-2003 NPM weekly harv'!D62</f>
        <v>17596.25</v>
      </c>
      <c r="D29" s="240">
        <v>30</v>
      </c>
      <c r="E29" s="241">
        <f>0.05*$A29/$A$32*$C29</f>
        <v>219.953125</v>
      </c>
      <c r="F29" s="241">
        <f>0.11*$A29/$A$32*$C29</f>
        <v>483.896875</v>
      </c>
    </row>
    <row r="30" spans="1:6" ht="15.75">
      <c r="A30" s="240">
        <v>50</v>
      </c>
      <c r="B30" s="243">
        <v>38185</v>
      </c>
      <c r="C30" s="241">
        <f>'2000-2003 NPM weekly harv'!D68</f>
        <v>40639.5</v>
      </c>
      <c r="D30" s="240">
        <v>45</v>
      </c>
      <c r="E30" s="241">
        <f>0.05*$A30/$A$32*$C30</f>
        <v>1015.9875000000001</v>
      </c>
      <c r="F30" s="241">
        <f>0.11*$A30/$A$32*$C30</f>
        <v>2235.1725</v>
      </c>
    </row>
    <row r="31" spans="1:6" ht="15.75">
      <c r="A31" s="240">
        <v>75</v>
      </c>
      <c r="B31" s="243">
        <v>38227</v>
      </c>
      <c r="C31" s="241">
        <f>'2000-2003 NPM weekly harv'!D74</f>
        <v>52141.5</v>
      </c>
      <c r="D31" s="240">
        <v>45</v>
      </c>
      <c r="E31" s="241">
        <f>0.05*$A31/$A$32*$C31</f>
        <v>1955.3062499999999</v>
      </c>
      <c r="F31" s="241">
        <f>0.11*$A31/$A$32*$C31</f>
        <v>4301.67375</v>
      </c>
    </row>
    <row r="32" spans="1:6" ht="15.75">
      <c r="A32" s="240">
        <v>100</v>
      </c>
      <c r="B32" s="243">
        <v>38269</v>
      </c>
      <c r="C32" s="241">
        <f>'2000-2003 NPM weekly harv'!D80</f>
        <v>59838</v>
      </c>
      <c r="D32" s="240">
        <v>30</v>
      </c>
      <c r="E32" s="241">
        <f>0.05*$A32/$A$32*$C32</f>
        <v>2991.9</v>
      </c>
      <c r="F32" s="241">
        <f>0.11*$A32/$A$32*$C32</f>
        <v>6582.18</v>
      </c>
    </row>
    <row r="34" spans="1:5" ht="15.75">
      <c r="A34" s="240" t="s">
        <v>230</v>
      </c>
      <c r="B34" s="240" t="s">
        <v>8</v>
      </c>
      <c r="E34" s="240" t="s">
        <v>228</v>
      </c>
    </row>
    <row r="35" spans="5:6" ht="15.75">
      <c r="E35" s="245">
        <v>0.05</v>
      </c>
      <c r="F35" s="245">
        <v>0.11</v>
      </c>
    </row>
    <row r="36" spans="1:6" ht="15.75">
      <c r="A36" s="240">
        <v>0</v>
      </c>
      <c r="B36" s="243">
        <v>38108</v>
      </c>
      <c r="E36" s="241">
        <f aca="true" t="shared" si="0" ref="E36:F40">$D28*E28</f>
        <v>0</v>
      </c>
      <c r="F36" s="241">
        <f t="shared" si="0"/>
        <v>0</v>
      </c>
    </row>
    <row r="37" spans="1:6" ht="15.75">
      <c r="A37" s="240">
        <v>25</v>
      </c>
      <c r="B37" s="243">
        <v>38143</v>
      </c>
      <c r="E37" s="241">
        <f t="shared" si="0"/>
        <v>6598.59375</v>
      </c>
      <c r="F37" s="241">
        <f t="shared" si="0"/>
        <v>14516.90625</v>
      </c>
    </row>
    <row r="38" spans="1:6" ht="15.75">
      <c r="A38" s="240">
        <v>50</v>
      </c>
      <c r="B38" s="243">
        <v>38185</v>
      </c>
      <c r="E38" s="241">
        <f t="shared" si="0"/>
        <v>45719.4375</v>
      </c>
      <c r="F38" s="241">
        <f t="shared" si="0"/>
        <v>100582.76250000001</v>
      </c>
    </row>
    <row r="39" spans="1:6" ht="15.75">
      <c r="A39" s="240">
        <v>75</v>
      </c>
      <c r="B39" s="243">
        <v>38227</v>
      </c>
      <c r="E39" s="241">
        <f t="shared" si="0"/>
        <v>87988.78125</v>
      </c>
      <c r="F39" s="241">
        <f t="shared" si="0"/>
        <v>193575.31875</v>
      </c>
    </row>
    <row r="40" spans="1:6" ht="15.75">
      <c r="A40" s="240">
        <v>100</v>
      </c>
      <c r="B40" s="243">
        <v>38269</v>
      </c>
      <c r="E40" s="241">
        <f t="shared" si="0"/>
        <v>89757</v>
      </c>
      <c r="F40" s="241">
        <f t="shared" si="0"/>
        <v>197465.40000000002</v>
      </c>
    </row>
    <row r="42" spans="1:6" ht="15.75">
      <c r="A42" s="240" t="s">
        <v>229</v>
      </c>
      <c r="F42" s="236" t="s">
        <v>255</v>
      </c>
    </row>
    <row r="43" spans="1:6" ht="15.75">
      <c r="A43" s="240" t="s">
        <v>230</v>
      </c>
      <c r="B43" s="240" t="s">
        <v>8</v>
      </c>
      <c r="E43" s="245">
        <v>0.05</v>
      </c>
      <c r="F43" s="245">
        <v>0.11</v>
      </c>
    </row>
    <row r="45" spans="1:6" ht="15.75">
      <c r="A45" s="240">
        <v>0</v>
      </c>
      <c r="B45" s="243">
        <v>38108</v>
      </c>
      <c r="E45" s="241">
        <f aca="true" t="shared" si="1" ref="E45:F49">$D$17*E36</f>
        <v>0</v>
      </c>
      <c r="F45" s="241">
        <f t="shared" si="1"/>
        <v>0</v>
      </c>
    </row>
    <row r="46" spans="1:6" ht="15.75">
      <c r="A46" s="240">
        <v>25</v>
      </c>
      <c r="B46" s="243">
        <v>38143</v>
      </c>
      <c r="E46" s="241">
        <f t="shared" si="1"/>
        <v>323.3751393466293</v>
      </c>
      <c r="F46" s="241">
        <f t="shared" si="1"/>
        <v>711.4253065625844</v>
      </c>
    </row>
    <row r="47" spans="1:6" ht="15.75">
      <c r="A47" s="240">
        <v>50</v>
      </c>
      <c r="B47" s="243">
        <v>38185</v>
      </c>
      <c r="E47" s="241">
        <f t="shared" si="1"/>
        <v>2240.5576146299363</v>
      </c>
      <c r="F47" s="241">
        <f t="shared" si="1"/>
        <v>4929.226752185861</v>
      </c>
    </row>
    <row r="48" spans="1:6" ht="15.75">
      <c r="A48" s="240">
        <v>75</v>
      </c>
      <c r="B48" s="243">
        <v>38227</v>
      </c>
      <c r="E48" s="241">
        <f t="shared" si="1"/>
        <v>4312.037606142799</v>
      </c>
      <c r="F48" s="241">
        <f t="shared" si="1"/>
        <v>9486.482733514156</v>
      </c>
    </row>
    <row r="49" spans="1:6" ht="15.75">
      <c r="A49" s="240">
        <v>100</v>
      </c>
      <c r="B49" s="243">
        <v>38269</v>
      </c>
      <c r="E49" s="241">
        <f t="shared" si="1"/>
        <v>4398.692127748493</v>
      </c>
      <c r="F49" s="241">
        <f t="shared" si="1"/>
        <v>9677.122681046685</v>
      </c>
    </row>
    <row r="50" spans="1:6" ht="15.75">
      <c r="A50" s="240" t="s">
        <v>231</v>
      </c>
      <c r="F50" s="236" t="s">
        <v>256</v>
      </c>
    </row>
    <row r="51" spans="1:3" ht="15.75">
      <c r="A51" s="240" t="s">
        <v>230</v>
      </c>
      <c r="B51" s="240" t="s">
        <v>8</v>
      </c>
      <c r="C51" s="241" t="s">
        <v>232</v>
      </c>
    </row>
    <row r="53" spans="1:6" ht="15.75">
      <c r="A53" s="240">
        <v>0</v>
      </c>
      <c r="B53" s="243">
        <v>38108</v>
      </c>
      <c r="C53" s="241">
        <v>0</v>
      </c>
      <c r="E53" s="240">
        <f>E45*0.25</f>
        <v>0</v>
      </c>
      <c r="F53" s="240">
        <f>F45*0.25</f>
        <v>0</v>
      </c>
    </row>
    <row r="54" spans="1:6" ht="15.75">
      <c r="A54" s="240">
        <v>25</v>
      </c>
      <c r="B54" s="243">
        <v>38143</v>
      </c>
      <c r="C54" s="241">
        <v>25</v>
      </c>
      <c r="E54" s="241">
        <f aca="true" t="shared" si="2" ref="E54:F56">E46*($C54-$C53)/100</f>
        <v>80.84378483665732</v>
      </c>
      <c r="F54" s="241">
        <f t="shared" si="2"/>
        <v>177.8563266406461</v>
      </c>
    </row>
    <row r="55" spans="1:6" ht="15.75">
      <c r="A55" s="240">
        <v>50</v>
      </c>
      <c r="B55" s="243">
        <v>38185</v>
      </c>
      <c r="C55" s="241">
        <v>50</v>
      </c>
      <c r="E55" s="241">
        <f t="shared" si="2"/>
        <v>560.1394036574841</v>
      </c>
      <c r="F55" s="241">
        <f t="shared" si="2"/>
        <v>1232.3066880464653</v>
      </c>
    </row>
    <row r="56" spans="1:6" ht="15.75">
      <c r="A56" s="240">
        <v>75</v>
      </c>
      <c r="B56" s="243">
        <v>38227</v>
      </c>
      <c r="C56" s="241">
        <v>100</v>
      </c>
      <c r="E56" s="241">
        <f t="shared" si="2"/>
        <v>2156.0188030713994</v>
      </c>
      <c r="F56" s="241">
        <f t="shared" si="2"/>
        <v>4743.241366757078</v>
      </c>
    </row>
    <row r="57" spans="1:6" ht="15.75">
      <c r="A57" s="240">
        <v>100</v>
      </c>
      <c r="B57" s="243">
        <v>38269</v>
      </c>
      <c r="C57" s="241" t="s">
        <v>234</v>
      </c>
      <c r="E57" s="241">
        <v>0</v>
      </c>
      <c r="F57" s="241">
        <v>0</v>
      </c>
    </row>
    <row r="58" spans="4:6" ht="15.75">
      <c r="D58" s="240" t="s">
        <v>233</v>
      </c>
      <c r="E58" s="241">
        <f>SUM(E54:E57)</f>
        <v>2797.0019915655407</v>
      </c>
      <c r="F58" s="241">
        <f>SUM(F54:F57)</f>
        <v>6153.404381444189</v>
      </c>
    </row>
    <row r="59" spans="4:7" ht="15.75">
      <c r="D59" s="240" t="s">
        <v>246</v>
      </c>
      <c r="E59" s="248">
        <f>E58/$D12</f>
        <v>0.004794000123005864</v>
      </c>
      <c r="F59" s="248">
        <f>F58/$D12</f>
        <v>0.010546800270612899</v>
      </c>
      <c r="G59" s="236" t="s">
        <v>257</v>
      </c>
    </row>
    <row r="60" spans="1:7" ht="15.75">
      <c r="A60" s="240" t="s">
        <v>259</v>
      </c>
      <c r="E60" s="248"/>
      <c r="F60" s="248"/>
      <c r="G60" s="236"/>
    </row>
    <row r="61" spans="1:7" ht="15.75">
      <c r="A61" s="240" t="s">
        <v>263</v>
      </c>
      <c r="D61" s="240" t="s">
        <v>260</v>
      </c>
      <c r="E61" s="241">
        <f>D12*'SIMPASS fr March 2003 - BiOp'!I54*'SIMPASS fr March 2003 - BiOp'!J54</f>
        <v>409196.1231799395</v>
      </c>
      <c r="G61" s="236" t="s">
        <v>262</v>
      </c>
    </row>
    <row r="62" spans="5:7" ht="15.75">
      <c r="E62" s="240">
        <v>0.0008</v>
      </c>
      <c r="F62" s="240">
        <v>0.0016</v>
      </c>
      <c r="G62" s="236" t="s">
        <v>264</v>
      </c>
    </row>
    <row r="63" spans="1:6" ht="15.75">
      <c r="A63" s="240" t="s">
        <v>266</v>
      </c>
      <c r="E63" s="250">
        <f>$E61*E62</f>
        <v>327.3568985439516</v>
      </c>
      <c r="F63" s="250">
        <f>$E61*F62</f>
        <v>654.7137970879032</v>
      </c>
    </row>
    <row r="64" spans="1:6" ht="15.75">
      <c r="A64" s="240" t="s">
        <v>267</v>
      </c>
      <c r="E64" s="241">
        <f>E58+E63</f>
        <v>3124.358890109492</v>
      </c>
      <c r="F64" s="241">
        <f>F58+F63</f>
        <v>6808.118178532092</v>
      </c>
    </row>
    <row r="65" spans="1:7" ht="15.75">
      <c r="A65" s="240" t="s">
        <v>268</v>
      </c>
      <c r="E65" s="242">
        <f>E64/$B12</f>
        <v>0.0028929248982495297</v>
      </c>
      <c r="F65" s="242">
        <f>F64/$B12</f>
        <v>0.006303813128270456</v>
      </c>
      <c r="G65" s="236" t="s">
        <v>269</v>
      </c>
    </row>
  </sheetData>
  <mergeCells count="3">
    <mergeCell ref="B1:B2"/>
    <mergeCell ref="A1:A2"/>
    <mergeCell ref="C1:C2"/>
  </mergeCells>
  <printOptions gridLines="1" headings="1" horizontalCentered="1" verticalCentered="1"/>
  <pageMargins left="0.2" right="0.2" top="0.32" bottom="0.44" header="0.2" footer="0.2"/>
  <pageSetup fitToHeight="1" fitToWidth="1" horizontalDpi="600" verticalDpi="600" orientation="portrait" scale="62" r:id="rId2"/>
  <headerFooter alignWithMargins="0">
    <oddHeader>&amp;CPage &amp;P&amp;RLWR riv smolt timing&amp;&amp;consumption.xls</oddHeader>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9"/>
  <sheetViews>
    <sheetView zoomScale="83" zoomScaleNormal="83" workbookViewId="0" topLeftCell="A1">
      <selection activeCell="G38" sqref="G38"/>
    </sheetView>
  </sheetViews>
  <sheetFormatPr defaultColWidth="9.140625" defaultRowHeight="12.75"/>
  <cols>
    <col min="1" max="1" width="49.421875" style="0" customWidth="1"/>
  </cols>
  <sheetData>
    <row r="1" spans="1:13" ht="15.75">
      <c r="A1" s="18"/>
      <c r="B1" s="19" t="s">
        <v>51</v>
      </c>
      <c r="C1" s="20"/>
      <c r="D1" s="21"/>
      <c r="E1" s="22"/>
      <c r="F1" s="22"/>
      <c r="G1" s="22"/>
      <c r="H1" s="22"/>
      <c r="I1" s="22"/>
      <c r="J1" s="22"/>
      <c r="K1" s="23"/>
      <c r="L1" s="23"/>
      <c r="M1" s="24"/>
    </row>
    <row r="2" spans="1:13" ht="15.75">
      <c r="A2" s="25" t="s">
        <v>52</v>
      </c>
      <c r="B2" s="26">
        <v>1</v>
      </c>
      <c r="C2" s="22" t="s">
        <v>53</v>
      </c>
      <c r="D2" s="22"/>
      <c r="E2" s="22"/>
      <c r="F2" s="27">
        <v>1</v>
      </c>
      <c r="G2" s="22"/>
      <c r="H2" s="22"/>
      <c r="I2" s="22"/>
      <c r="J2" s="22"/>
      <c r="K2" s="22"/>
      <c r="L2" s="22"/>
      <c r="M2" s="28"/>
    </row>
    <row r="3" spans="1:13" ht="18">
      <c r="A3" s="29" t="s">
        <v>54</v>
      </c>
      <c r="B3" s="30" t="s">
        <v>55</v>
      </c>
      <c r="C3" s="31" t="s">
        <v>56</v>
      </c>
      <c r="D3" s="31" t="s">
        <v>57</v>
      </c>
      <c r="E3" s="31" t="s">
        <v>58</v>
      </c>
      <c r="F3" s="31" t="s">
        <v>59</v>
      </c>
      <c r="G3" s="31" t="s">
        <v>60</v>
      </c>
      <c r="H3" s="31" t="s">
        <v>61</v>
      </c>
      <c r="I3" s="31" t="s">
        <v>62</v>
      </c>
      <c r="J3" s="32"/>
      <c r="K3" s="31" t="s">
        <v>63</v>
      </c>
      <c r="L3" s="32"/>
      <c r="M3" s="33" t="s">
        <v>64</v>
      </c>
    </row>
    <row r="4" spans="1:13" ht="15.75">
      <c r="A4" s="34" t="s">
        <v>65</v>
      </c>
      <c r="B4" s="35"/>
      <c r="C4" s="36"/>
      <c r="D4" s="36"/>
      <c r="E4" s="36"/>
      <c r="F4" s="36"/>
      <c r="G4" s="36"/>
      <c r="H4" s="36"/>
      <c r="I4" s="37"/>
      <c r="J4" s="31" t="s">
        <v>66</v>
      </c>
      <c r="K4" s="31" t="s">
        <v>67</v>
      </c>
      <c r="L4" s="31" t="s">
        <v>68</v>
      </c>
      <c r="M4" s="38"/>
    </row>
    <row r="5" spans="1:13" ht="15.75">
      <c r="A5" s="39" t="s">
        <v>69</v>
      </c>
      <c r="B5" s="40">
        <v>0</v>
      </c>
      <c r="C5" s="41">
        <v>0</v>
      </c>
      <c r="D5" s="41">
        <v>0</v>
      </c>
      <c r="E5" s="42">
        <v>1</v>
      </c>
      <c r="F5" s="41"/>
      <c r="G5" s="42">
        <v>1</v>
      </c>
      <c r="H5" s="42">
        <v>1.8333333333333333</v>
      </c>
      <c r="I5" s="42">
        <v>1.575</v>
      </c>
      <c r="J5" s="42">
        <v>1</v>
      </c>
      <c r="K5" s="43"/>
      <c r="L5" s="43"/>
      <c r="M5" s="38"/>
    </row>
    <row r="6" spans="1:13" ht="15.75">
      <c r="A6" s="39" t="s">
        <v>70</v>
      </c>
      <c r="B6" s="44">
        <v>40</v>
      </c>
      <c r="C6" s="44">
        <v>40</v>
      </c>
      <c r="D6" s="44">
        <v>40</v>
      </c>
      <c r="E6" s="44">
        <v>40</v>
      </c>
      <c r="F6" s="41"/>
      <c r="G6" s="45">
        <v>185</v>
      </c>
      <c r="H6" s="45">
        <v>185</v>
      </c>
      <c r="I6" s="45">
        <v>190</v>
      </c>
      <c r="J6" s="45">
        <v>190</v>
      </c>
      <c r="K6" s="46"/>
      <c r="L6" s="46"/>
      <c r="M6" s="47"/>
    </row>
    <row r="7" spans="1:13" ht="15.75">
      <c r="A7" s="39" t="s">
        <v>71</v>
      </c>
      <c r="B7" s="48">
        <v>0</v>
      </c>
      <c r="C7" s="49">
        <v>0</v>
      </c>
      <c r="D7" s="49">
        <v>0</v>
      </c>
      <c r="E7" s="45">
        <v>40</v>
      </c>
      <c r="F7" s="49"/>
      <c r="G7" s="45">
        <v>25</v>
      </c>
      <c r="H7" s="45">
        <v>55.5</v>
      </c>
      <c r="I7" s="45">
        <v>76</v>
      </c>
      <c r="J7" s="45">
        <v>125</v>
      </c>
      <c r="K7" s="43"/>
      <c r="L7" s="43"/>
      <c r="M7" s="38"/>
    </row>
    <row r="8" spans="1:13" ht="15.75">
      <c r="A8" s="50" t="s">
        <v>72</v>
      </c>
      <c r="B8" s="48">
        <v>0</v>
      </c>
      <c r="C8" s="49">
        <v>0</v>
      </c>
      <c r="D8" s="49">
        <v>0</v>
      </c>
      <c r="E8" s="49">
        <v>0</v>
      </c>
      <c r="F8" s="49"/>
      <c r="G8" s="49">
        <v>0</v>
      </c>
      <c r="H8" s="49">
        <v>0</v>
      </c>
      <c r="I8" s="49">
        <v>0</v>
      </c>
      <c r="J8" s="49">
        <v>0</v>
      </c>
      <c r="K8" s="43"/>
      <c r="L8" s="43"/>
      <c r="M8" s="38"/>
    </row>
    <row r="9" spans="1:13" ht="15.75">
      <c r="A9" s="34" t="s">
        <v>73</v>
      </c>
      <c r="B9" s="51"/>
      <c r="C9" s="52"/>
      <c r="D9" s="52"/>
      <c r="E9" s="52"/>
      <c r="F9" s="52"/>
      <c r="G9" s="52" t="s">
        <v>74</v>
      </c>
      <c r="H9" s="52"/>
      <c r="I9" s="52"/>
      <c r="J9" s="52"/>
      <c r="K9" s="53"/>
      <c r="L9" s="53"/>
      <c r="M9" s="54"/>
    </row>
    <row r="10" spans="1:13" ht="15.75">
      <c r="A10" s="39" t="s">
        <v>69</v>
      </c>
      <c r="B10" s="40">
        <v>0</v>
      </c>
      <c r="C10" s="55">
        <v>0</v>
      </c>
      <c r="D10" s="55">
        <v>0</v>
      </c>
      <c r="E10" s="42">
        <v>1.2427192956653206</v>
      </c>
      <c r="F10" s="49"/>
      <c r="G10" s="42">
        <v>1</v>
      </c>
      <c r="H10" s="42">
        <v>1.8333333333333333</v>
      </c>
      <c r="I10" s="42">
        <v>1.575</v>
      </c>
      <c r="J10" s="42">
        <v>1</v>
      </c>
      <c r="K10" s="43"/>
      <c r="L10" s="43"/>
      <c r="M10" s="38"/>
    </row>
    <row r="11" spans="1:13" ht="15.75">
      <c r="A11" s="39" t="s">
        <v>75</v>
      </c>
      <c r="B11" s="44">
        <v>40</v>
      </c>
      <c r="C11" s="44">
        <v>40</v>
      </c>
      <c r="D11" s="44">
        <v>40</v>
      </c>
      <c r="E11" s="44">
        <v>40</v>
      </c>
      <c r="F11" s="41"/>
      <c r="G11" s="45">
        <v>185</v>
      </c>
      <c r="H11" s="45">
        <v>185</v>
      </c>
      <c r="I11" s="45">
        <v>190</v>
      </c>
      <c r="J11" s="45">
        <v>190</v>
      </c>
      <c r="K11" s="43"/>
      <c r="L11" s="43"/>
      <c r="M11" s="38"/>
    </row>
    <row r="12" spans="1:13" ht="15.75">
      <c r="A12" s="39" t="s">
        <v>76</v>
      </c>
      <c r="B12" s="56">
        <v>0</v>
      </c>
      <c r="C12" s="49">
        <v>0</v>
      </c>
      <c r="D12" s="49">
        <v>0</v>
      </c>
      <c r="E12" s="45">
        <v>31</v>
      </c>
      <c r="F12" s="57"/>
      <c r="G12" s="45">
        <v>25</v>
      </c>
      <c r="H12" s="45">
        <v>55.5</v>
      </c>
      <c r="I12" s="45">
        <v>76</v>
      </c>
      <c r="J12" s="45">
        <v>75</v>
      </c>
      <c r="K12" s="43"/>
      <c r="L12" s="43"/>
      <c r="M12" s="38"/>
    </row>
    <row r="13" spans="1:13" ht="15.75">
      <c r="A13" s="58" t="s">
        <v>72</v>
      </c>
      <c r="B13" s="59">
        <v>0</v>
      </c>
      <c r="C13" s="60">
        <v>0</v>
      </c>
      <c r="D13" s="60">
        <v>0</v>
      </c>
      <c r="E13" s="60">
        <v>0</v>
      </c>
      <c r="F13" s="61"/>
      <c r="G13" s="60">
        <v>0</v>
      </c>
      <c r="H13" s="60">
        <v>0</v>
      </c>
      <c r="I13" s="60">
        <v>0</v>
      </c>
      <c r="J13" s="60">
        <v>0</v>
      </c>
      <c r="K13" s="62"/>
      <c r="L13" s="62"/>
      <c r="M13" s="63"/>
    </row>
    <row r="14" spans="1:13" ht="18">
      <c r="A14" s="64" t="s">
        <v>77</v>
      </c>
      <c r="B14" s="56"/>
      <c r="C14" s="57"/>
      <c r="D14" s="57"/>
      <c r="E14" s="57"/>
      <c r="F14" s="57"/>
      <c r="G14" s="57"/>
      <c r="H14" s="57"/>
      <c r="I14" s="57"/>
      <c r="J14" s="57"/>
      <c r="K14" s="36"/>
      <c r="L14" s="36"/>
      <c r="M14" s="65"/>
    </row>
    <row r="15" spans="1:13" ht="15.75">
      <c r="A15" s="66" t="s">
        <v>78</v>
      </c>
      <c r="B15" s="67">
        <v>0.68</v>
      </c>
      <c r="C15" s="68">
        <v>0.68</v>
      </c>
      <c r="D15" s="68">
        <v>0.83</v>
      </c>
      <c r="E15" s="68">
        <v>0.5</v>
      </c>
      <c r="F15" s="46"/>
      <c r="G15" s="68">
        <v>0.5</v>
      </c>
      <c r="H15" s="69">
        <v>0.8</v>
      </c>
      <c r="I15" s="69">
        <v>0.5</v>
      </c>
      <c r="J15" s="69" t="s">
        <v>79</v>
      </c>
      <c r="K15" s="46"/>
      <c r="L15" s="46"/>
      <c r="M15" s="47"/>
    </row>
    <row r="16" spans="1:13" ht="15.75">
      <c r="A16" s="39" t="s">
        <v>80</v>
      </c>
      <c r="B16" s="67">
        <v>0.53</v>
      </c>
      <c r="C16" s="68">
        <v>0.53</v>
      </c>
      <c r="D16" s="68">
        <v>0.49</v>
      </c>
      <c r="E16" s="68">
        <v>0.54</v>
      </c>
      <c r="F16" s="46"/>
      <c r="G16" s="68">
        <v>0.62</v>
      </c>
      <c r="H16" s="69">
        <v>0.32</v>
      </c>
      <c r="I16" s="69">
        <v>0.03</v>
      </c>
      <c r="J16" s="70"/>
      <c r="K16" s="68">
        <v>0</v>
      </c>
      <c r="L16" s="68">
        <v>0.28</v>
      </c>
      <c r="M16" s="71"/>
    </row>
    <row r="17" spans="1:13" ht="15.75">
      <c r="A17" s="72" t="s">
        <v>81</v>
      </c>
      <c r="B17" s="73">
        <v>0</v>
      </c>
      <c r="C17" s="74">
        <v>0</v>
      </c>
      <c r="D17" s="74">
        <v>0</v>
      </c>
      <c r="E17" s="74">
        <v>0</v>
      </c>
      <c r="F17" s="74"/>
      <c r="G17" s="74">
        <v>0</v>
      </c>
      <c r="H17" s="74">
        <v>0</v>
      </c>
      <c r="I17" s="75">
        <v>0.1</v>
      </c>
      <c r="J17" s="69"/>
      <c r="K17" s="68">
        <v>0.06</v>
      </c>
      <c r="L17" s="76">
        <v>0.46</v>
      </c>
      <c r="M17" s="47"/>
    </row>
    <row r="18" spans="1:13" ht="15.75">
      <c r="A18" s="77" t="s">
        <v>82</v>
      </c>
      <c r="B18" s="78"/>
      <c r="C18" s="79"/>
      <c r="D18" s="79"/>
      <c r="E18" s="79"/>
      <c r="F18" s="79"/>
      <c r="G18" s="80" t="s">
        <v>83</v>
      </c>
      <c r="H18" s="81"/>
      <c r="I18" s="82"/>
      <c r="J18" s="83">
        <v>2</v>
      </c>
      <c r="K18" s="84"/>
      <c r="L18" s="85"/>
      <c r="M18" s="86"/>
    </row>
    <row r="19" spans="1:13" ht="15.75">
      <c r="A19" s="77" t="s">
        <v>82</v>
      </c>
      <c r="B19" s="87"/>
      <c r="C19" s="88"/>
      <c r="D19" s="88"/>
      <c r="E19" s="88"/>
      <c r="F19" s="89"/>
      <c r="G19" s="90" t="s">
        <v>84</v>
      </c>
      <c r="H19" s="91"/>
      <c r="I19" s="37"/>
      <c r="J19" s="92">
        <v>15</v>
      </c>
      <c r="K19" s="93"/>
      <c r="L19" s="94"/>
      <c r="M19" s="95"/>
    </row>
    <row r="20" spans="1:13" ht="15.75">
      <c r="A20" s="39" t="s">
        <v>85</v>
      </c>
      <c r="B20" s="67">
        <v>0.9</v>
      </c>
      <c r="C20" s="68">
        <v>0.9</v>
      </c>
      <c r="D20" s="68">
        <v>0.9</v>
      </c>
      <c r="E20" s="68">
        <v>0.89</v>
      </c>
      <c r="F20" s="46"/>
      <c r="G20" s="68">
        <v>0.816</v>
      </c>
      <c r="H20" s="68">
        <v>0.722</v>
      </c>
      <c r="I20" s="68">
        <v>0.84</v>
      </c>
      <c r="J20" s="69"/>
      <c r="K20" s="68">
        <v>0.9</v>
      </c>
      <c r="L20" s="68">
        <v>0.94</v>
      </c>
      <c r="M20" s="71"/>
    </row>
    <row r="21" spans="1:13" ht="15.75">
      <c r="A21" s="39" t="s">
        <v>86</v>
      </c>
      <c r="B21" s="67">
        <v>0.98</v>
      </c>
      <c r="C21" s="68">
        <v>0.98</v>
      </c>
      <c r="D21" s="68">
        <v>0.98</v>
      </c>
      <c r="E21" s="68">
        <v>0.96</v>
      </c>
      <c r="F21" s="46"/>
      <c r="G21" s="68">
        <v>0.98</v>
      </c>
      <c r="H21" s="68">
        <v>0.955</v>
      </c>
      <c r="I21" s="68">
        <v>0.95</v>
      </c>
      <c r="J21" s="68">
        <v>0.98</v>
      </c>
      <c r="K21" s="43"/>
      <c r="L21" s="69"/>
      <c r="M21" s="71"/>
    </row>
    <row r="22" spans="1:13" ht="15.75">
      <c r="A22" s="39" t="s">
        <v>87</v>
      </c>
      <c r="B22" s="67">
        <v>0.98</v>
      </c>
      <c r="C22" s="69">
        <v>0</v>
      </c>
      <c r="D22" s="69">
        <v>0</v>
      </c>
      <c r="E22" s="69">
        <v>0</v>
      </c>
      <c r="F22" s="46"/>
      <c r="G22" s="69">
        <v>0</v>
      </c>
      <c r="H22" s="69">
        <v>0</v>
      </c>
      <c r="I22" s="69">
        <v>0</v>
      </c>
      <c r="J22" s="69">
        <v>0</v>
      </c>
      <c r="K22" s="53"/>
      <c r="L22" s="69"/>
      <c r="M22" s="71"/>
    </row>
    <row r="23" spans="1:13" ht="15.75">
      <c r="A23" s="39" t="s">
        <v>88</v>
      </c>
      <c r="B23" s="67">
        <v>0.98</v>
      </c>
      <c r="C23" s="68">
        <v>0.98</v>
      </c>
      <c r="D23" s="68">
        <v>0.98</v>
      </c>
      <c r="E23" s="68">
        <v>1</v>
      </c>
      <c r="F23" s="46"/>
      <c r="G23" s="68">
        <v>0.97</v>
      </c>
      <c r="H23" s="68">
        <v>0.921</v>
      </c>
      <c r="I23" s="96"/>
      <c r="J23" s="69"/>
      <c r="K23" s="68">
        <v>0.82</v>
      </c>
      <c r="L23" s="68">
        <v>0.98</v>
      </c>
      <c r="M23" s="71"/>
    </row>
    <row r="24" spans="1:13" ht="15.75">
      <c r="A24" s="50" t="s">
        <v>89</v>
      </c>
      <c r="B24" s="97">
        <v>0</v>
      </c>
      <c r="C24" s="69">
        <v>0</v>
      </c>
      <c r="D24" s="69">
        <v>0</v>
      </c>
      <c r="E24" s="69">
        <v>0</v>
      </c>
      <c r="F24" s="69"/>
      <c r="G24" s="69">
        <v>0</v>
      </c>
      <c r="H24" s="69">
        <v>0</v>
      </c>
      <c r="I24" s="98">
        <v>0.93</v>
      </c>
      <c r="J24" s="69"/>
      <c r="K24" s="68">
        <v>0.95</v>
      </c>
      <c r="L24" s="68">
        <v>0.98</v>
      </c>
      <c r="M24" s="71"/>
    </row>
    <row r="25" spans="1:13" ht="15.75">
      <c r="A25" s="39" t="s">
        <v>90</v>
      </c>
      <c r="B25" s="99" t="s">
        <v>79</v>
      </c>
      <c r="C25" s="46" t="s">
        <v>79</v>
      </c>
      <c r="D25" s="46" t="s">
        <v>79</v>
      </c>
      <c r="E25" s="46" t="s">
        <v>79</v>
      </c>
      <c r="F25" s="46"/>
      <c r="G25" s="46" t="s">
        <v>79</v>
      </c>
      <c r="H25" s="46" t="s">
        <v>79</v>
      </c>
      <c r="I25" s="46" t="s">
        <v>79</v>
      </c>
      <c r="J25" s="69"/>
      <c r="K25" s="96" t="s">
        <v>79</v>
      </c>
      <c r="L25" s="96" t="s">
        <v>79</v>
      </c>
      <c r="M25" s="71"/>
    </row>
    <row r="26" spans="1:13" ht="15.75">
      <c r="A26" s="39" t="s">
        <v>91</v>
      </c>
      <c r="B26" s="100">
        <v>0.6505</v>
      </c>
      <c r="C26" s="101">
        <v>0.881</v>
      </c>
      <c r="D26" s="101">
        <v>0.911</v>
      </c>
      <c r="E26" s="101">
        <v>0.897</v>
      </c>
      <c r="F26" s="102">
        <v>1</v>
      </c>
      <c r="G26" s="101">
        <v>0.8665</v>
      </c>
      <c r="H26" s="101">
        <v>0.7705</v>
      </c>
      <c r="I26" s="101">
        <v>0.921</v>
      </c>
      <c r="J26" s="101">
        <v>0.8575</v>
      </c>
      <c r="K26" s="69"/>
      <c r="L26" s="69"/>
      <c r="M26" s="103">
        <v>1</v>
      </c>
    </row>
    <row r="27" spans="1:13" ht="15.75">
      <c r="A27" s="39" t="s">
        <v>92</v>
      </c>
      <c r="B27" s="104"/>
      <c r="C27" s="105"/>
      <c r="D27" s="106" t="s">
        <v>93</v>
      </c>
      <c r="E27" s="107"/>
      <c r="F27" s="69">
        <v>0</v>
      </c>
      <c r="G27" s="105"/>
      <c r="H27" s="105"/>
      <c r="I27" s="105"/>
      <c r="J27" s="105"/>
      <c r="K27" s="106" t="s">
        <v>94</v>
      </c>
      <c r="L27" s="107"/>
      <c r="M27" s="71">
        <v>0</v>
      </c>
    </row>
    <row r="28" spans="1:13" ht="15.75">
      <c r="A28" s="39" t="s">
        <v>95</v>
      </c>
      <c r="B28" s="108"/>
      <c r="C28" s="109"/>
      <c r="D28" s="109"/>
      <c r="E28" s="109"/>
      <c r="F28" s="109"/>
      <c r="G28" s="109"/>
      <c r="H28" s="109"/>
      <c r="I28" s="109"/>
      <c r="J28" s="105"/>
      <c r="K28" s="105"/>
      <c r="L28" s="105"/>
      <c r="M28" s="71">
        <v>1</v>
      </c>
    </row>
    <row r="29" spans="1:13" ht="15.75">
      <c r="A29" s="39" t="s">
        <v>96</v>
      </c>
      <c r="B29" s="108"/>
      <c r="C29" s="109"/>
      <c r="D29" s="109"/>
      <c r="E29" s="109"/>
      <c r="F29" s="109"/>
      <c r="G29" s="109"/>
      <c r="H29" s="109"/>
      <c r="I29" s="109"/>
      <c r="J29" s="105"/>
      <c r="K29" s="105"/>
      <c r="L29" s="105"/>
      <c r="M29" s="71">
        <v>0.98</v>
      </c>
    </row>
    <row r="30" spans="1:13" ht="16.5" thickBot="1">
      <c r="A30" s="110" t="s">
        <v>97</v>
      </c>
      <c r="B30" s="111"/>
      <c r="C30" s="112"/>
      <c r="D30" s="112"/>
      <c r="E30" s="112" t="s">
        <v>98</v>
      </c>
      <c r="F30" s="112"/>
      <c r="G30" s="113">
        <v>0</v>
      </c>
      <c r="H30" s="112" t="s">
        <v>99</v>
      </c>
      <c r="I30" s="112"/>
      <c r="J30" s="113">
        <v>0.24</v>
      </c>
      <c r="K30" s="114" t="s">
        <v>100</v>
      </c>
      <c r="L30" s="115"/>
      <c r="M30" s="116">
        <v>0</v>
      </c>
    </row>
    <row r="31" spans="1:13" ht="19.5">
      <c r="A31" s="117" t="s">
        <v>101</v>
      </c>
      <c r="B31" s="118" t="s">
        <v>55</v>
      </c>
      <c r="C31" s="119" t="s">
        <v>56</v>
      </c>
      <c r="D31" s="119" t="s">
        <v>57</v>
      </c>
      <c r="E31" s="119" t="s">
        <v>58</v>
      </c>
      <c r="F31" s="119" t="s">
        <v>102</v>
      </c>
      <c r="G31" s="119" t="s">
        <v>60</v>
      </c>
      <c r="H31" s="119" t="s">
        <v>61</v>
      </c>
      <c r="I31" s="119" t="s">
        <v>62</v>
      </c>
      <c r="J31" s="120" t="s">
        <v>63</v>
      </c>
      <c r="K31" s="121"/>
      <c r="L31" s="121"/>
      <c r="M31" s="122" t="s">
        <v>103</v>
      </c>
    </row>
    <row r="32" spans="1:13" ht="12.75">
      <c r="A32" s="123"/>
      <c r="B32" s="124"/>
      <c r="C32" s="125"/>
      <c r="D32" s="125"/>
      <c r="E32" s="125"/>
      <c r="F32" s="125"/>
      <c r="G32" s="125"/>
      <c r="H32" s="125"/>
      <c r="I32" s="126"/>
      <c r="J32" s="127" t="s">
        <v>66</v>
      </c>
      <c r="K32" s="128" t="s">
        <v>67</v>
      </c>
      <c r="L32" s="128" t="s">
        <v>68</v>
      </c>
      <c r="M32" s="129" t="s">
        <v>45</v>
      </c>
    </row>
    <row r="33" spans="1:13" ht="12.75">
      <c r="A33" s="130" t="s">
        <v>104</v>
      </c>
      <c r="B33" s="131">
        <v>0.53</v>
      </c>
      <c r="C33" s="132">
        <v>0.53</v>
      </c>
      <c r="D33" s="132">
        <v>0.49</v>
      </c>
      <c r="E33" s="132">
        <v>0.9915147144523434</v>
      </c>
      <c r="F33" s="132"/>
      <c r="G33" s="132">
        <v>0.6713513513513514</v>
      </c>
      <c r="H33" s="132">
        <v>0.6940000000000001</v>
      </c>
      <c r="I33" s="132">
        <v>0.67699</v>
      </c>
      <c r="J33" s="133">
        <v>0.803042105263158</v>
      </c>
      <c r="K33" s="134"/>
      <c r="L33" s="135"/>
      <c r="M33" s="136">
        <v>0.6733622713833566</v>
      </c>
    </row>
    <row r="34" spans="1:13" ht="12.75">
      <c r="A34" s="39" t="s">
        <v>105</v>
      </c>
      <c r="B34" s="131">
        <v>0</v>
      </c>
      <c r="C34" s="132">
        <v>0</v>
      </c>
      <c r="D34" s="132">
        <v>0</v>
      </c>
      <c r="E34" s="132">
        <v>0.8875</v>
      </c>
      <c r="F34" s="132"/>
      <c r="G34" s="132">
        <v>0.13513513513513514</v>
      </c>
      <c r="H34" s="132">
        <v>0.3</v>
      </c>
      <c r="I34" s="132">
        <v>0.4</v>
      </c>
      <c r="J34" s="133">
        <v>0.4934210526315789</v>
      </c>
      <c r="K34" s="134"/>
      <c r="L34" s="135"/>
      <c r="M34" s="136">
        <v>0.2770070234708392</v>
      </c>
    </row>
    <row r="35" spans="1:13" ht="15.75">
      <c r="A35" s="39" t="s">
        <v>106</v>
      </c>
      <c r="B35" s="131">
        <v>0</v>
      </c>
      <c r="C35" s="132">
        <v>0</v>
      </c>
      <c r="D35" s="132">
        <v>0</v>
      </c>
      <c r="E35" s="132">
        <v>1</v>
      </c>
      <c r="F35" s="137"/>
      <c r="G35" s="132">
        <v>0.13513513513513514</v>
      </c>
      <c r="H35" s="132">
        <v>0.3</v>
      </c>
      <c r="I35" s="132">
        <v>0.4</v>
      </c>
      <c r="J35" s="133">
        <v>0.6578947368421053</v>
      </c>
      <c r="K35" s="138"/>
      <c r="L35" s="139"/>
      <c r="M35" s="136">
        <v>0.31162873399715507</v>
      </c>
    </row>
    <row r="36" spans="1:13" ht="15.75">
      <c r="A36" s="39" t="s">
        <v>107</v>
      </c>
      <c r="B36" s="131">
        <v>0</v>
      </c>
      <c r="C36" s="132">
        <v>0</v>
      </c>
      <c r="D36" s="132">
        <v>0</v>
      </c>
      <c r="E36" s="132">
        <v>0.775</v>
      </c>
      <c r="F36" s="140"/>
      <c r="G36" s="132">
        <v>0.13513513513513514</v>
      </c>
      <c r="H36" s="132">
        <v>0.3</v>
      </c>
      <c r="I36" s="132">
        <v>0.4</v>
      </c>
      <c r="J36" s="133">
        <v>0.39473684210526316</v>
      </c>
      <c r="K36" s="141"/>
      <c r="L36" s="142"/>
      <c r="M36" s="136">
        <v>0.2506089971550498</v>
      </c>
    </row>
    <row r="37" spans="1:13" ht="12.75">
      <c r="A37" s="39" t="s">
        <v>108</v>
      </c>
      <c r="B37" s="131">
        <v>0.47</v>
      </c>
      <c r="C37" s="132">
        <v>0.47</v>
      </c>
      <c r="D37" s="132">
        <v>0.51</v>
      </c>
      <c r="E37" s="132">
        <v>0.008485285547656596</v>
      </c>
      <c r="F37" s="132"/>
      <c r="G37" s="132">
        <v>0.3286486486486486</v>
      </c>
      <c r="H37" s="132">
        <v>0.30599999999999994</v>
      </c>
      <c r="I37" s="132">
        <v>0.32301</v>
      </c>
      <c r="J37" s="133">
        <v>0.19695789473684214</v>
      </c>
      <c r="K37" s="133">
        <v>0</v>
      </c>
      <c r="L37" s="132">
        <v>0.19695789473684214</v>
      </c>
      <c r="M37" s="136">
        <v>0.3266377286166434</v>
      </c>
    </row>
    <row r="38" spans="1:13" ht="15.75">
      <c r="A38" s="39" t="s">
        <v>109</v>
      </c>
      <c r="B38" s="131">
        <v>0.53</v>
      </c>
      <c r="C38" s="132">
        <v>0.53</v>
      </c>
      <c r="D38" s="132">
        <v>0.49</v>
      </c>
      <c r="E38" s="132">
        <v>0.009960987382031659</v>
      </c>
      <c r="F38" s="132"/>
      <c r="G38" s="132">
        <v>0.5362162162162163</v>
      </c>
      <c r="H38" s="132">
        <v>0.14400000000000004</v>
      </c>
      <c r="I38" s="143">
        <v>0.00999</v>
      </c>
      <c r="J38" s="133">
        <v>0.07659473684210527</v>
      </c>
      <c r="K38" s="144"/>
      <c r="L38" s="142"/>
      <c r="M38" s="136">
        <v>0.2908452425550442</v>
      </c>
    </row>
    <row r="39" spans="1:13" ht="15.75">
      <c r="A39" s="50" t="s">
        <v>110</v>
      </c>
      <c r="B39" s="145">
        <v>0</v>
      </c>
      <c r="C39" s="146">
        <v>0</v>
      </c>
      <c r="D39" s="146">
        <v>0</v>
      </c>
      <c r="E39" s="146">
        <v>0</v>
      </c>
      <c r="F39" s="147"/>
      <c r="G39" s="146">
        <v>0</v>
      </c>
      <c r="H39" s="146">
        <v>0</v>
      </c>
      <c r="I39" s="148">
        <v>0.037</v>
      </c>
      <c r="J39" s="149">
        <v>0.2330263157894737</v>
      </c>
      <c r="K39" s="138"/>
      <c r="L39" s="142"/>
      <c r="M39" s="136">
        <v>0.03375328947368421</v>
      </c>
    </row>
    <row r="40" spans="1:13" ht="15.75">
      <c r="A40" s="39" t="s">
        <v>111</v>
      </c>
      <c r="B40" s="131">
        <v>0</v>
      </c>
      <c r="C40" s="132">
        <v>0</v>
      </c>
      <c r="D40" s="132">
        <v>0</v>
      </c>
      <c r="E40" s="132">
        <v>0.9815537270703117</v>
      </c>
      <c r="F40" s="132"/>
      <c r="G40" s="132">
        <v>0.13513513513513514</v>
      </c>
      <c r="H40" s="132">
        <v>0.55</v>
      </c>
      <c r="I40" s="132">
        <v>0.63</v>
      </c>
      <c r="J40" s="133">
        <v>0.493421052631579</v>
      </c>
      <c r="K40" s="138"/>
      <c r="L40" s="142"/>
      <c r="M40" s="136">
        <v>0.34876373935462823</v>
      </c>
    </row>
    <row r="41" spans="1:13" ht="13.5" thickBot="1">
      <c r="A41" s="150" t="s">
        <v>112</v>
      </c>
      <c r="B41" s="151">
        <v>0</v>
      </c>
      <c r="C41" s="152">
        <v>0</v>
      </c>
      <c r="D41" s="152">
        <v>0</v>
      </c>
      <c r="E41" s="152" t="s">
        <v>79</v>
      </c>
      <c r="F41" s="153"/>
      <c r="G41" s="152">
        <v>0</v>
      </c>
      <c r="H41" s="152">
        <v>0</v>
      </c>
      <c r="I41" s="152" t="s">
        <v>79</v>
      </c>
      <c r="J41" s="154" t="s">
        <v>79</v>
      </c>
      <c r="K41" s="155"/>
      <c r="L41" s="156"/>
      <c r="M41" s="157">
        <v>0</v>
      </c>
    </row>
    <row r="42" spans="1:13" ht="19.5">
      <c r="A42" s="117" t="s">
        <v>113</v>
      </c>
      <c r="B42" s="158" t="s">
        <v>55</v>
      </c>
      <c r="C42" s="159" t="s">
        <v>56</v>
      </c>
      <c r="D42" s="159" t="s">
        <v>57</v>
      </c>
      <c r="E42" s="159" t="s">
        <v>58</v>
      </c>
      <c r="F42" s="159" t="s">
        <v>102</v>
      </c>
      <c r="G42" s="159" t="s">
        <v>60</v>
      </c>
      <c r="H42" s="159" t="s">
        <v>61</v>
      </c>
      <c r="I42" s="159" t="s">
        <v>62</v>
      </c>
      <c r="J42" s="159" t="s">
        <v>63</v>
      </c>
      <c r="K42" s="160"/>
      <c r="L42" s="161" t="s">
        <v>114</v>
      </c>
      <c r="M42" s="162"/>
    </row>
    <row r="43" spans="1:13" ht="12.75">
      <c r="A43" s="163"/>
      <c r="B43" s="164"/>
      <c r="C43" s="165"/>
      <c r="D43" s="165"/>
      <c r="E43" s="165"/>
      <c r="F43" s="165"/>
      <c r="G43" s="165"/>
      <c r="H43" s="165"/>
      <c r="I43" s="165"/>
      <c r="J43" s="165"/>
      <c r="K43" s="166" t="s">
        <v>115</v>
      </c>
      <c r="L43" s="167" t="s">
        <v>116</v>
      </c>
      <c r="M43" s="168" t="s">
        <v>117</v>
      </c>
    </row>
    <row r="44" spans="1:13" ht="15.75">
      <c r="A44" s="39" t="s">
        <v>118</v>
      </c>
      <c r="B44" s="169"/>
      <c r="C44" s="170"/>
      <c r="D44" s="170"/>
      <c r="E44" s="170"/>
      <c r="F44" s="170"/>
      <c r="G44" s="170"/>
      <c r="H44" s="171">
        <v>0.009873540697554296</v>
      </c>
      <c r="I44" s="171">
        <v>0.007991449588560762</v>
      </c>
      <c r="J44" s="171">
        <v>0.006260111650910789</v>
      </c>
      <c r="K44" s="172">
        <v>0.5315344116265808</v>
      </c>
      <c r="L44" s="171">
        <v>0.006085590281429336</v>
      </c>
      <c r="M44" s="173">
        <v>0.5254488213451515</v>
      </c>
    </row>
    <row r="45" spans="1:13" ht="12.75">
      <c r="A45" s="39" t="s">
        <v>119</v>
      </c>
      <c r="B45" s="169"/>
      <c r="C45" s="170"/>
      <c r="D45" s="170"/>
      <c r="E45" s="171">
        <v>0.03846160909649247</v>
      </c>
      <c r="F45" s="171">
        <v>0.03691562431524245</v>
      </c>
      <c r="G45" s="171">
        <v>0.031987388469157586</v>
      </c>
      <c r="H45" s="171">
        <v>0.022692805117215473</v>
      </c>
      <c r="I45" s="171">
        <v>0.018367110003626327</v>
      </c>
      <c r="J45" s="171">
        <v>0.014387897721565795</v>
      </c>
      <c r="K45" s="171">
        <v>0.5226264954271503</v>
      </c>
      <c r="L45" s="171">
        <v>0.013986787365337337</v>
      </c>
      <c r="M45" s="174">
        <v>0.508639708061813</v>
      </c>
    </row>
    <row r="46" spans="1:13" ht="12.75">
      <c r="A46" s="39" t="s">
        <v>120</v>
      </c>
      <c r="B46" s="169"/>
      <c r="C46" s="170"/>
      <c r="D46" s="171">
        <v>0.0934162266778695</v>
      </c>
      <c r="E46" s="171">
        <v>0.07869965852598197</v>
      </c>
      <c r="F46" s="171">
        <v>0.07553628400190786</v>
      </c>
      <c r="G46" s="171">
        <v>0.06545219008765316</v>
      </c>
      <c r="H46" s="171">
        <v>0.04643373108080341</v>
      </c>
      <c r="I46" s="171">
        <v>0.037582548399577</v>
      </c>
      <c r="J46" s="171">
        <v>0.02944033451001</v>
      </c>
      <c r="K46" s="171">
        <v>0.4924008235786922</v>
      </c>
      <c r="L46" s="171">
        <v>0.028619587567592208</v>
      </c>
      <c r="M46" s="173">
        <v>0.4637812360111</v>
      </c>
    </row>
    <row r="47" spans="1:13" ht="15.75">
      <c r="A47" s="39" t="s">
        <v>121</v>
      </c>
      <c r="B47" s="169"/>
      <c r="C47" s="171">
        <v>0.2424172815</v>
      </c>
      <c r="D47" s="170"/>
      <c r="E47" s="170"/>
      <c r="F47" s="170"/>
      <c r="G47" s="170"/>
      <c r="H47" s="170"/>
      <c r="I47" s="170"/>
      <c r="J47" s="170"/>
      <c r="K47" s="170"/>
      <c r="L47" s="175"/>
      <c r="M47" s="176"/>
    </row>
    <row r="48" spans="1:13" ht="15.75">
      <c r="A48" s="39" t="s">
        <v>122</v>
      </c>
      <c r="B48" s="177">
        <v>0.344765</v>
      </c>
      <c r="C48" s="171">
        <v>0.128481159195</v>
      </c>
      <c r="D48" s="171">
        <v>0.04577395107215605</v>
      </c>
      <c r="E48" s="170"/>
      <c r="F48" s="170"/>
      <c r="G48" s="171">
        <v>0.01715215641156991</v>
      </c>
      <c r="H48" s="170"/>
      <c r="I48" s="170"/>
      <c r="J48" s="170"/>
      <c r="K48" s="170"/>
      <c r="L48" s="178"/>
      <c r="M48" s="176"/>
    </row>
    <row r="49" spans="1:13" ht="12.75">
      <c r="A49" s="110" t="s">
        <v>123</v>
      </c>
      <c r="B49" s="177">
        <v>0.344765</v>
      </c>
      <c r="C49" s="171">
        <v>0.473246159195</v>
      </c>
      <c r="D49" s="171">
        <v>0.5190201102671561</v>
      </c>
      <c r="E49" s="170"/>
      <c r="F49" s="170"/>
      <c r="G49" s="171">
        <v>0.536172266678726</v>
      </c>
      <c r="H49" s="170"/>
      <c r="I49" s="179"/>
      <c r="J49" s="179"/>
      <c r="K49" s="179"/>
      <c r="L49" s="179"/>
      <c r="M49" s="180"/>
    </row>
    <row r="50" spans="1:13" ht="15.75">
      <c r="A50" s="181" t="s">
        <v>124</v>
      </c>
      <c r="B50" s="182"/>
      <c r="C50" s="183"/>
      <c r="D50" s="183"/>
      <c r="E50" s="183"/>
      <c r="F50" s="183"/>
      <c r="G50" s="183"/>
      <c r="H50" s="167">
        <v>0.26746237888972973</v>
      </c>
      <c r="I50" s="167">
        <v>0.216478787418505</v>
      </c>
      <c r="J50" s="167">
        <v>0.16957891860238683</v>
      </c>
      <c r="K50" s="184">
        <v>0.6201900682826764</v>
      </c>
      <c r="L50" s="185">
        <v>0.16485134395835208</v>
      </c>
      <c r="M50" s="186">
        <v>0.4553387243243244</v>
      </c>
    </row>
    <row r="51" spans="1:13" ht="15.75">
      <c r="A51" s="39" t="s">
        <v>125</v>
      </c>
      <c r="B51" s="177"/>
      <c r="C51" s="171"/>
      <c r="D51" s="171"/>
      <c r="E51" s="170"/>
      <c r="F51" s="170"/>
      <c r="G51" s="171">
        <v>0.4646313513513514</v>
      </c>
      <c r="H51" s="170"/>
      <c r="I51" s="187"/>
      <c r="J51" s="187"/>
      <c r="K51" s="187"/>
      <c r="L51" s="188"/>
      <c r="M51" s="189"/>
    </row>
    <row r="52" spans="1:13" ht="16.5" thickBot="1">
      <c r="A52" s="190"/>
      <c r="B52" s="191"/>
      <c r="C52" s="192"/>
      <c r="D52" s="192"/>
      <c r="E52" s="192"/>
      <c r="F52" s="192"/>
      <c r="G52" s="192"/>
      <c r="H52" s="192"/>
      <c r="I52" s="193"/>
      <c r="J52" s="193"/>
      <c r="K52" s="193"/>
      <c r="L52" s="194"/>
      <c r="M52" s="195"/>
    </row>
    <row r="53" spans="1:13" ht="19.5">
      <c r="A53" s="117" t="s">
        <v>126</v>
      </c>
      <c r="B53" s="196" t="s">
        <v>55</v>
      </c>
      <c r="C53" s="197" t="s">
        <v>56</v>
      </c>
      <c r="D53" s="197" t="s">
        <v>57</v>
      </c>
      <c r="E53" s="197" t="s">
        <v>58</v>
      </c>
      <c r="F53" s="197" t="s">
        <v>102</v>
      </c>
      <c r="G53" s="197" t="s">
        <v>60</v>
      </c>
      <c r="H53" s="197" t="s">
        <v>61</v>
      </c>
      <c r="I53" s="197" t="s">
        <v>62</v>
      </c>
      <c r="J53" s="197" t="s">
        <v>63</v>
      </c>
      <c r="K53" s="198" t="s">
        <v>64</v>
      </c>
      <c r="L53" s="199" t="s">
        <v>45</v>
      </c>
      <c r="M53" s="200" t="s">
        <v>39</v>
      </c>
    </row>
    <row r="54" spans="1:13" ht="15.75">
      <c r="A54" s="201" t="s">
        <v>127</v>
      </c>
      <c r="B54" s="202">
        <v>0.6130311999999999</v>
      </c>
      <c r="C54" s="203">
        <v>0.8302544</v>
      </c>
      <c r="D54" s="203">
        <v>0.8556112</v>
      </c>
      <c r="E54" s="203">
        <v>0.8609446091477299</v>
      </c>
      <c r="F54" s="203"/>
      <c r="G54" s="204">
        <v>0.7978207416216218</v>
      </c>
      <c r="H54" s="203">
        <v>0.677120023</v>
      </c>
      <c r="I54" s="203">
        <v>0.8413603010999999</v>
      </c>
      <c r="J54" s="203">
        <v>0.8335943442105265</v>
      </c>
      <c r="K54" s="205"/>
      <c r="L54" s="203">
        <v>0.7887171023849847</v>
      </c>
      <c r="M54" s="206">
        <v>0.14205390966614598</v>
      </c>
    </row>
    <row r="55" spans="1:13" ht="15.75">
      <c r="A55" s="77" t="s">
        <v>128</v>
      </c>
      <c r="B55" s="202">
        <v>0.9423999999999999</v>
      </c>
      <c r="C55" s="203">
        <v>0.9423999999999999</v>
      </c>
      <c r="D55" s="203">
        <v>0.9392</v>
      </c>
      <c r="E55" s="203">
        <v>0.9598044695069452</v>
      </c>
      <c r="F55" s="203"/>
      <c r="G55" s="204">
        <v>0.9207394594594596</v>
      </c>
      <c r="H55" s="203">
        <v>0.878806</v>
      </c>
      <c r="I55" s="203">
        <v>0.9135290999999999</v>
      </c>
      <c r="J55" s="203">
        <v>0.9721216842105265</v>
      </c>
      <c r="K55" s="203"/>
      <c r="L55" s="203">
        <v>0.9336250891471165</v>
      </c>
      <c r="M55" s="206">
        <v>0.5752865132042929</v>
      </c>
    </row>
    <row r="56" spans="1:13" ht="15.75">
      <c r="A56" s="77" t="s">
        <v>129</v>
      </c>
      <c r="B56" s="202">
        <v>0.046999999999999986</v>
      </c>
      <c r="C56" s="203">
        <v>0.046999999999999986</v>
      </c>
      <c r="D56" s="203">
        <v>0.05099999999999999</v>
      </c>
      <c r="E56" s="203">
        <v>0.0009333814102422254</v>
      </c>
      <c r="F56" s="203"/>
      <c r="G56" s="203">
        <v>0.060471351351351364</v>
      </c>
      <c r="H56" s="203">
        <v>0.08506799999999999</v>
      </c>
      <c r="I56" s="203">
        <v>0.051681600000000015</v>
      </c>
      <c r="J56" s="203">
        <v>0.01181747368421054</v>
      </c>
      <c r="K56" s="203"/>
      <c r="L56" s="203">
        <v>0.04437147580572551</v>
      </c>
      <c r="M56" s="207"/>
    </row>
    <row r="57" spans="1:13" ht="12.75">
      <c r="A57" s="39" t="s">
        <v>130</v>
      </c>
      <c r="B57" s="177">
        <v>0.6505</v>
      </c>
      <c r="C57" s="171">
        <v>0.5400804871999999</v>
      </c>
      <c r="D57" s="171">
        <v>0.46367335638606194</v>
      </c>
      <c r="E57" s="171">
        <v>0.3906273686370571</v>
      </c>
      <c r="F57" s="171">
        <v>0.3749258943295845</v>
      </c>
      <c r="G57" s="171">
        <v>0.324873287436585</v>
      </c>
      <c r="H57" s="171">
        <v>0.23047477622926135</v>
      </c>
      <c r="I57" s="171">
        <v>0.1865417495192166</v>
      </c>
      <c r="J57" s="171">
        <v>0.14612770394223842</v>
      </c>
      <c r="K57" s="171">
        <v>0.142053909666146</v>
      </c>
      <c r="L57" s="179"/>
      <c r="M57" s="208"/>
    </row>
    <row r="58" spans="1:13" ht="13.5" thickBot="1">
      <c r="A58" s="209" t="s">
        <v>131</v>
      </c>
      <c r="B58" s="210"/>
      <c r="C58" s="211"/>
      <c r="D58" s="211"/>
      <c r="E58" s="211"/>
      <c r="F58" s="211">
        <v>1</v>
      </c>
      <c r="G58" s="211">
        <v>0.8665</v>
      </c>
      <c r="H58" s="211">
        <v>0.6147208814194596</v>
      </c>
      <c r="I58" s="211">
        <v>0.4975429874022895</v>
      </c>
      <c r="J58" s="211">
        <v>0.3897508978501831</v>
      </c>
      <c r="K58" s="212">
        <v>0.37888529924068487</v>
      </c>
      <c r="L58" s="213"/>
      <c r="M58" s="214"/>
    </row>
    <row r="59" spans="6:10" ht="13.5" thickTop="1">
      <c r="F59" t="s">
        <v>132</v>
      </c>
      <c r="G59" s="215">
        <v>0.37888529924068487</v>
      </c>
      <c r="H59" s="215">
        <v>0.4749002870877688</v>
      </c>
      <c r="I59" s="215">
        <v>0.7013531884402255</v>
      </c>
      <c r="J59" s="215">
        <v>0.8335943442105265</v>
      </c>
    </row>
  </sheetData>
  <printOptions horizontalCentered="1" verticalCentered="1"/>
  <pageMargins left="0.25" right="0.25" top="1" bottom="1" header="0.5" footer="0.5"/>
  <pageSetup fitToHeight="1" fitToWidth="1" horizontalDpi="600" verticalDpi="600" orientation="portrait" scale="61" r:id="rId3"/>
  <headerFooter alignWithMargins="0">
    <oddHeader>&amp;L&amp;BPER LTD Confidential&amp;B&amp;C&amp;D&amp;RPage &amp;P</oddHeader>
    <oddFooter>&amp;C&amp;F&amp;RPage &amp;P</oddFooter>
  </headerFooter>
  <legacyDrawing r:id="rId2"/>
</worksheet>
</file>

<file path=xl/worksheets/sheet5.xml><?xml version="1.0" encoding="utf-8"?>
<worksheet xmlns="http://schemas.openxmlformats.org/spreadsheetml/2006/main" xmlns:r="http://schemas.openxmlformats.org/officeDocument/2006/relationships">
  <sheetPr codeName="Sheet21"/>
  <dimension ref="A1:Y835"/>
  <sheetViews>
    <sheetView workbookViewId="0" topLeftCell="A1">
      <selection activeCell="N5" sqref="N5:N188"/>
    </sheetView>
  </sheetViews>
  <sheetFormatPr defaultColWidth="9.140625" defaultRowHeight="12.75"/>
  <cols>
    <col min="1" max="10" width="9.140625" style="8" customWidth="1"/>
    <col min="11" max="11" width="12.8515625" style="15" bestFit="1" customWidth="1"/>
    <col min="12" max="16384" width="9.140625" style="8" customWidth="1"/>
  </cols>
  <sheetData>
    <row r="1" spans="1:11" s="2" customFormat="1" ht="15">
      <c r="A1" s="1" t="s">
        <v>0</v>
      </c>
      <c r="B1" s="2" t="s">
        <v>1</v>
      </c>
      <c r="C1" s="2" t="s">
        <v>2</v>
      </c>
      <c r="K1" s="3"/>
    </row>
    <row r="2" spans="1:11" s="2" customFormat="1" ht="15">
      <c r="A2" s="1" t="s">
        <v>3</v>
      </c>
      <c r="C2" s="2" t="s">
        <v>4</v>
      </c>
      <c r="D2" s="2" t="s">
        <v>5</v>
      </c>
      <c r="E2" s="2" t="s">
        <v>40</v>
      </c>
      <c r="F2" s="2" t="s">
        <v>41</v>
      </c>
      <c r="K2" s="3"/>
    </row>
    <row r="3" spans="1:14" s="2" customFormat="1" ht="15">
      <c r="A3" s="1" t="s">
        <v>8</v>
      </c>
      <c r="B3" s="2">
        <v>1996</v>
      </c>
      <c r="C3" s="2">
        <v>1997</v>
      </c>
      <c r="D3" s="2">
        <v>1998</v>
      </c>
      <c r="E3" s="2">
        <v>1995</v>
      </c>
      <c r="F3" s="2">
        <v>1999</v>
      </c>
      <c r="G3" s="2">
        <v>2000</v>
      </c>
      <c r="H3" s="2">
        <v>2001</v>
      </c>
      <c r="I3" s="2">
        <v>2002</v>
      </c>
      <c r="J3" s="2">
        <v>2003</v>
      </c>
      <c r="K3" s="3" t="s">
        <v>9</v>
      </c>
      <c r="L3" s="2" t="s">
        <v>10</v>
      </c>
      <c r="M3" s="2" t="s">
        <v>8</v>
      </c>
      <c r="N3" s="2" t="s">
        <v>39</v>
      </c>
    </row>
    <row r="4" spans="1:14" s="2" customFormat="1" ht="15">
      <c r="A4" s="1">
        <v>91</v>
      </c>
      <c r="B4" s="4">
        <f aca="true" t="shared" si="0" ref="B4:J4">B197+B387+B576</f>
        <v>0</v>
      </c>
      <c r="C4" s="4">
        <f t="shared" si="0"/>
        <v>0</v>
      </c>
      <c r="D4" s="4">
        <f t="shared" si="0"/>
        <v>0</v>
      </c>
      <c r="E4" s="4">
        <f t="shared" si="0"/>
        <v>0</v>
      </c>
      <c r="F4" s="4">
        <f t="shared" si="0"/>
        <v>0</v>
      </c>
      <c r="G4" s="4">
        <f t="shared" si="0"/>
        <v>0</v>
      </c>
      <c r="H4" s="4">
        <f t="shared" si="0"/>
        <v>0</v>
      </c>
      <c r="I4" s="4">
        <f t="shared" si="0"/>
        <v>0</v>
      </c>
      <c r="J4" s="4">
        <f t="shared" si="0"/>
        <v>0</v>
      </c>
      <c r="K4" s="5">
        <f aca="true" t="shared" si="1" ref="K4:K35">AVERAGE(B4:J4)</f>
        <v>0</v>
      </c>
      <c r="L4" s="6">
        <f aca="true" t="shared" si="2" ref="L4:L35">K4/K$191</f>
        <v>0</v>
      </c>
      <c r="M4" s="7">
        <v>91</v>
      </c>
      <c r="N4" s="12">
        <f>L4</f>
        <v>0</v>
      </c>
    </row>
    <row r="5" spans="1:14" s="2" customFormat="1" ht="15">
      <c r="A5" s="1">
        <v>92</v>
      </c>
      <c r="B5" s="4">
        <f aca="true" t="shared" si="3" ref="B5:J5">B198+B388+B577</f>
        <v>0</v>
      </c>
      <c r="C5" s="4">
        <f t="shared" si="3"/>
        <v>0</v>
      </c>
      <c r="D5" s="4">
        <f t="shared" si="3"/>
        <v>0</v>
      </c>
      <c r="E5" s="4">
        <f t="shared" si="3"/>
        <v>0</v>
      </c>
      <c r="F5" s="4">
        <f t="shared" si="3"/>
        <v>51</v>
      </c>
      <c r="G5" s="4">
        <f t="shared" si="3"/>
        <v>0</v>
      </c>
      <c r="H5" s="4">
        <f t="shared" si="3"/>
        <v>0</v>
      </c>
      <c r="I5" s="4">
        <f t="shared" si="3"/>
        <v>0</v>
      </c>
      <c r="J5" s="4">
        <f t="shared" si="3"/>
        <v>25</v>
      </c>
      <c r="K5" s="5">
        <f t="shared" si="1"/>
        <v>8.444444444444445</v>
      </c>
      <c r="L5" s="6">
        <f t="shared" si="2"/>
        <v>3.952681205078883E-06</v>
      </c>
      <c r="M5" s="7">
        <v>92</v>
      </c>
      <c r="N5" s="12">
        <f>N4+L5</f>
        <v>3.952681205078883E-06</v>
      </c>
    </row>
    <row r="6" spans="1:14" s="2" customFormat="1" ht="15">
      <c r="A6" s="1">
        <v>93</v>
      </c>
      <c r="B6" s="4">
        <f aca="true" t="shared" si="4" ref="B6:J6">B199+B389+B578</f>
        <v>0</v>
      </c>
      <c r="C6" s="4">
        <f t="shared" si="4"/>
        <v>0</v>
      </c>
      <c r="D6" s="4">
        <f t="shared" si="4"/>
        <v>0</v>
      </c>
      <c r="E6" s="4">
        <f t="shared" si="4"/>
        <v>0</v>
      </c>
      <c r="F6" s="4">
        <f t="shared" si="4"/>
        <v>0</v>
      </c>
      <c r="G6" s="4">
        <f t="shared" si="4"/>
        <v>0</v>
      </c>
      <c r="H6" s="4">
        <f t="shared" si="4"/>
        <v>0</v>
      </c>
      <c r="I6" s="4">
        <f t="shared" si="4"/>
        <v>10</v>
      </c>
      <c r="J6" s="4">
        <f t="shared" si="4"/>
        <v>10</v>
      </c>
      <c r="K6" s="5">
        <f t="shared" si="1"/>
        <v>2.2222222222222223</v>
      </c>
      <c r="L6" s="6">
        <f t="shared" si="2"/>
        <v>1.040179264494443E-06</v>
      </c>
      <c r="M6" s="7">
        <v>93</v>
      </c>
      <c r="N6" s="12">
        <f aca="true" t="shared" si="5" ref="N6:N69">N5+L6</f>
        <v>4.992860469573326E-06</v>
      </c>
    </row>
    <row r="7" spans="1:14" s="2" customFormat="1" ht="15">
      <c r="A7" s="1">
        <v>94</v>
      </c>
      <c r="B7" s="4">
        <f aca="true" t="shared" si="6" ref="B7:J7">B200+B390+B579</f>
        <v>0</v>
      </c>
      <c r="C7" s="4">
        <f t="shared" si="6"/>
        <v>0</v>
      </c>
      <c r="D7" s="4">
        <f t="shared" si="6"/>
        <v>0</v>
      </c>
      <c r="E7" s="4">
        <f t="shared" si="6"/>
        <v>0</v>
      </c>
      <c r="F7" s="4">
        <f t="shared" si="6"/>
        <v>0</v>
      </c>
      <c r="G7" s="4">
        <f t="shared" si="6"/>
        <v>0</v>
      </c>
      <c r="H7" s="4">
        <f t="shared" si="6"/>
        <v>0</v>
      </c>
      <c r="I7" s="4">
        <f t="shared" si="6"/>
        <v>20</v>
      </c>
      <c r="J7" s="4">
        <f t="shared" si="6"/>
        <v>10</v>
      </c>
      <c r="K7" s="5">
        <f t="shared" si="1"/>
        <v>3.3333333333333335</v>
      </c>
      <c r="L7" s="6">
        <f t="shared" si="2"/>
        <v>1.5602688967416645E-06</v>
      </c>
      <c r="M7" s="7">
        <v>94</v>
      </c>
      <c r="N7" s="12">
        <f t="shared" si="5"/>
        <v>6.55312936631499E-06</v>
      </c>
    </row>
    <row r="8" spans="1:14" s="2" customFormat="1" ht="15">
      <c r="A8" s="1">
        <v>95</v>
      </c>
      <c r="B8" s="4">
        <f aca="true" t="shared" si="7" ref="B8:J8">B201+B391+B580</f>
        <v>0</v>
      </c>
      <c r="C8" s="4">
        <f t="shared" si="7"/>
        <v>0</v>
      </c>
      <c r="D8" s="4">
        <f t="shared" si="7"/>
        <v>0</v>
      </c>
      <c r="E8" s="4">
        <f t="shared" si="7"/>
        <v>0</v>
      </c>
      <c r="F8" s="4">
        <f t="shared" si="7"/>
        <v>0</v>
      </c>
      <c r="G8" s="4">
        <f t="shared" si="7"/>
        <v>0</v>
      </c>
      <c r="H8" s="4">
        <f t="shared" si="7"/>
        <v>0</v>
      </c>
      <c r="I8" s="4">
        <f t="shared" si="7"/>
        <v>25</v>
      </c>
      <c r="J8" s="4">
        <f t="shared" si="7"/>
        <v>50</v>
      </c>
      <c r="K8" s="5">
        <f t="shared" si="1"/>
        <v>8.333333333333334</v>
      </c>
      <c r="L8" s="6">
        <f t="shared" si="2"/>
        <v>3.900672241854161E-06</v>
      </c>
      <c r="M8" s="7">
        <v>95</v>
      </c>
      <c r="N8" s="12">
        <f t="shared" si="5"/>
        <v>1.0453801608169152E-05</v>
      </c>
    </row>
    <row r="9" spans="1:14" s="2" customFormat="1" ht="15">
      <c r="A9" s="1">
        <v>96</v>
      </c>
      <c r="B9" s="4">
        <f aca="true" t="shared" si="8" ref="B9:J9">B202+B392+B581</f>
        <v>0</v>
      </c>
      <c r="C9" s="4">
        <f t="shared" si="8"/>
        <v>0</v>
      </c>
      <c r="D9" s="4">
        <f t="shared" si="8"/>
        <v>0</v>
      </c>
      <c r="E9" s="4">
        <f t="shared" si="8"/>
        <v>0</v>
      </c>
      <c r="F9" s="4">
        <f t="shared" si="8"/>
        <v>0</v>
      </c>
      <c r="G9" s="4">
        <f t="shared" si="8"/>
        <v>0</v>
      </c>
      <c r="H9" s="4">
        <f t="shared" si="8"/>
        <v>0</v>
      </c>
      <c r="I9" s="4">
        <f t="shared" si="8"/>
        <v>35</v>
      </c>
      <c r="J9" s="4">
        <f t="shared" si="8"/>
        <v>55</v>
      </c>
      <c r="K9" s="5">
        <f t="shared" si="1"/>
        <v>10</v>
      </c>
      <c r="L9" s="6">
        <f t="shared" si="2"/>
        <v>4.680806690224993E-06</v>
      </c>
      <c r="M9" s="7">
        <v>96</v>
      </c>
      <c r="N9" s="12">
        <f t="shared" si="5"/>
        <v>1.5134608298394145E-05</v>
      </c>
    </row>
    <row r="10" spans="1:14" s="2" customFormat="1" ht="15">
      <c r="A10" s="1">
        <v>97</v>
      </c>
      <c r="B10" s="4">
        <f aca="true" t="shared" si="9" ref="B10:J10">B203+B393+B582</f>
        <v>0</v>
      </c>
      <c r="C10" s="4">
        <f t="shared" si="9"/>
        <v>0</v>
      </c>
      <c r="D10" s="4">
        <f t="shared" si="9"/>
        <v>0</v>
      </c>
      <c r="E10" s="4">
        <f t="shared" si="9"/>
        <v>0</v>
      </c>
      <c r="F10" s="4">
        <f t="shared" si="9"/>
        <v>0</v>
      </c>
      <c r="G10" s="4">
        <f t="shared" si="9"/>
        <v>0</v>
      </c>
      <c r="H10" s="4">
        <f t="shared" si="9"/>
        <v>0</v>
      </c>
      <c r="I10" s="4">
        <f t="shared" si="9"/>
        <v>10</v>
      </c>
      <c r="J10" s="4">
        <f t="shared" si="9"/>
        <v>72</v>
      </c>
      <c r="K10" s="5">
        <f t="shared" si="1"/>
        <v>9.11111111111111</v>
      </c>
      <c r="L10" s="6">
        <f t="shared" si="2"/>
        <v>4.264734984427216E-06</v>
      </c>
      <c r="M10" s="7">
        <v>97</v>
      </c>
      <c r="N10" s="12">
        <f t="shared" si="5"/>
        <v>1.939934328282136E-05</v>
      </c>
    </row>
    <row r="11" spans="1:14" s="2" customFormat="1" ht="15">
      <c r="A11" s="1">
        <v>98</v>
      </c>
      <c r="B11" s="4">
        <f aca="true" t="shared" si="10" ref="B11:J11">B204+B394+B583</f>
        <v>0</v>
      </c>
      <c r="C11" s="4">
        <f t="shared" si="10"/>
        <v>0</v>
      </c>
      <c r="D11" s="4">
        <f t="shared" si="10"/>
        <v>0</v>
      </c>
      <c r="E11" s="4">
        <f t="shared" si="10"/>
        <v>0</v>
      </c>
      <c r="F11" s="4">
        <f t="shared" si="10"/>
        <v>0</v>
      </c>
      <c r="G11" s="4">
        <f t="shared" si="10"/>
        <v>12</v>
      </c>
      <c r="H11" s="4">
        <f t="shared" si="10"/>
        <v>0</v>
      </c>
      <c r="I11" s="4">
        <f t="shared" si="10"/>
        <v>5</v>
      </c>
      <c r="J11" s="4">
        <f t="shared" si="10"/>
        <v>80</v>
      </c>
      <c r="K11" s="5">
        <f t="shared" si="1"/>
        <v>10.777777777777779</v>
      </c>
      <c r="L11" s="6">
        <f t="shared" si="2"/>
        <v>5.044869432798049E-06</v>
      </c>
      <c r="M11" s="7">
        <v>98</v>
      </c>
      <c r="N11" s="12">
        <f t="shared" si="5"/>
        <v>2.444421271561941E-05</v>
      </c>
    </row>
    <row r="12" spans="1:14" s="2" customFormat="1" ht="15">
      <c r="A12" s="1">
        <v>99</v>
      </c>
      <c r="B12" s="4">
        <f aca="true" t="shared" si="11" ref="B12:J12">B205+B395+B584</f>
        <v>0</v>
      </c>
      <c r="C12" s="4">
        <f t="shared" si="11"/>
        <v>0</v>
      </c>
      <c r="D12" s="4">
        <f t="shared" si="11"/>
        <v>0</v>
      </c>
      <c r="E12" s="4">
        <f t="shared" si="11"/>
        <v>38</v>
      </c>
      <c r="F12" s="4">
        <f t="shared" si="11"/>
        <v>0</v>
      </c>
      <c r="G12" s="4">
        <f t="shared" si="11"/>
        <v>44</v>
      </c>
      <c r="H12" s="4">
        <f t="shared" si="11"/>
        <v>0</v>
      </c>
      <c r="I12" s="4">
        <f t="shared" si="11"/>
        <v>25</v>
      </c>
      <c r="J12" s="4">
        <f t="shared" si="11"/>
        <v>80</v>
      </c>
      <c r="K12" s="5">
        <f t="shared" si="1"/>
        <v>20.77777777777778</v>
      </c>
      <c r="L12" s="6">
        <f t="shared" si="2"/>
        <v>9.725676123023042E-06</v>
      </c>
      <c r="M12" s="7">
        <v>99</v>
      </c>
      <c r="N12" s="12">
        <f t="shared" si="5"/>
        <v>3.416988883864245E-05</v>
      </c>
    </row>
    <row r="13" spans="1:25" s="2" customFormat="1" ht="15">
      <c r="A13" s="1">
        <v>100</v>
      </c>
      <c r="B13" s="4">
        <f aca="true" t="shared" si="12" ref="B13:J13">B206+B396+B585</f>
        <v>0</v>
      </c>
      <c r="C13" s="4">
        <f t="shared" si="12"/>
        <v>0</v>
      </c>
      <c r="D13" s="4">
        <f t="shared" si="12"/>
        <v>0</v>
      </c>
      <c r="E13" s="4">
        <f t="shared" si="12"/>
        <v>9</v>
      </c>
      <c r="F13" s="4">
        <f t="shared" si="12"/>
        <v>51</v>
      </c>
      <c r="G13" s="4">
        <f t="shared" si="12"/>
        <v>12</v>
      </c>
      <c r="H13" s="4">
        <f t="shared" si="12"/>
        <v>0</v>
      </c>
      <c r="I13" s="4">
        <f t="shared" si="12"/>
        <v>60</v>
      </c>
      <c r="J13" s="4">
        <f t="shared" si="12"/>
        <v>48</v>
      </c>
      <c r="K13" s="5">
        <f t="shared" si="1"/>
        <v>20</v>
      </c>
      <c r="L13" s="6">
        <f t="shared" si="2"/>
        <v>9.361613380449986E-06</v>
      </c>
      <c r="M13" s="7">
        <v>100</v>
      </c>
      <c r="N13" s="12">
        <f t="shared" si="5"/>
        <v>4.353150221909243E-05</v>
      </c>
      <c r="P13" s="3" t="s">
        <v>9</v>
      </c>
      <c r="Q13" s="2">
        <v>1996</v>
      </c>
      <c r="R13" s="2">
        <v>1997</v>
      </c>
      <c r="S13" s="2">
        <v>1998</v>
      </c>
      <c r="T13" s="2">
        <v>1995</v>
      </c>
      <c r="U13" s="2">
        <v>1999</v>
      </c>
      <c r="V13" s="2">
        <v>2000</v>
      </c>
      <c r="W13" s="2">
        <v>2001</v>
      </c>
      <c r="X13" s="2">
        <v>2002</v>
      </c>
      <c r="Y13" s="2">
        <v>2003</v>
      </c>
    </row>
    <row r="14" spans="1:25" s="2" customFormat="1" ht="15">
      <c r="A14" s="1">
        <v>101</v>
      </c>
      <c r="B14" s="4">
        <f aca="true" t="shared" si="13" ref="B14:J14">B207+B397+B586</f>
        <v>0</v>
      </c>
      <c r="C14" s="4">
        <f t="shared" si="13"/>
        <v>0</v>
      </c>
      <c r="D14" s="4">
        <f t="shared" si="13"/>
        <v>0</v>
      </c>
      <c r="E14" s="4">
        <f t="shared" si="13"/>
        <v>48</v>
      </c>
      <c r="F14" s="4">
        <f t="shared" si="13"/>
        <v>80</v>
      </c>
      <c r="G14" s="4">
        <f t="shared" si="13"/>
        <v>8</v>
      </c>
      <c r="H14" s="4">
        <f t="shared" si="13"/>
        <v>0</v>
      </c>
      <c r="I14" s="4">
        <f t="shared" si="13"/>
        <v>50</v>
      </c>
      <c r="J14" s="4">
        <f t="shared" si="13"/>
        <v>66</v>
      </c>
      <c r="K14" s="5">
        <f t="shared" si="1"/>
        <v>28</v>
      </c>
      <c r="L14" s="6">
        <f t="shared" si="2"/>
        <v>1.310625873262998E-05</v>
      </c>
      <c r="M14" s="7">
        <v>101</v>
      </c>
      <c r="N14" s="12">
        <f t="shared" si="5"/>
        <v>5.663776095172241E-05</v>
      </c>
      <c r="O14" s="8" t="s">
        <v>12</v>
      </c>
      <c r="P14" s="9">
        <f>SUM(L96:L115)</f>
        <v>0.2612597975135034</v>
      </c>
      <c r="Q14" s="9">
        <f aca="true" t="shared" si="14" ref="Q14:Y14">SUM(B96:B115)/Q20</f>
        <v>0.32021877181449127</v>
      </c>
      <c r="R14" s="9">
        <f t="shared" si="14"/>
        <v>0.352703121119565</v>
      </c>
      <c r="S14" s="9">
        <f t="shared" si="14"/>
        <v>0.2288739046727963</v>
      </c>
      <c r="T14" s="9">
        <f t="shared" si="14"/>
        <v>0.2811410231400199</v>
      </c>
      <c r="U14" s="9">
        <f t="shared" si="14"/>
        <v>0.23629777322239437</v>
      </c>
      <c r="V14" s="9">
        <f t="shared" si="14"/>
        <v>0.23764992029686938</v>
      </c>
      <c r="W14" s="9">
        <f t="shared" si="14"/>
        <v>0.2078026757284633</v>
      </c>
      <c r="X14" s="9">
        <f t="shared" si="14"/>
        <v>0.344676418522852</v>
      </c>
      <c r="Y14" s="9">
        <f t="shared" si="14"/>
        <v>0.19339814353877283</v>
      </c>
    </row>
    <row r="15" spans="1:25" s="2" customFormat="1" ht="15">
      <c r="A15" s="1">
        <v>102</v>
      </c>
      <c r="B15" s="4">
        <f aca="true" t="shared" si="15" ref="B15:J15">B208+B398+B587</f>
        <v>17</v>
      </c>
      <c r="C15" s="4">
        <f t="shared" si="15"/>
        <v>0</v>
      </c>
      <c r="D15" s="4">
        <f t="shared" si="15"/>
        <v>0</v>
      </c>
      <c r="E15" s="4">
        <f t="shared" si="15"/>
        <v>0</v>
      </c>
      <c r="F15" s="4">
        <f t="shared" si="15"/>
        <v>11</v>
      </c>
      <c r="G15" s="4">
        <f t="shared" si="15"/>
        <v>0</v>
      </c>
      <c r="H15" s="4">
        <f t="shared" si="15"/>
        <v>0</v>
      </c>
      <c r="I15" s="4">
        <f t="shared" si="15"/>
        <v>35</v>
      </c>
      <c r="J15" s="4">
        <f t="shared" si="15"/>
        <v>56</v>
      </c>
      <c r="K15" s="5">
        <f t="shared" si="1"/>
        <v>13.222222222222221</v>
      </c>
      <c r="L15" s="6">
        <f t="shared" si="2"/>
        <v>6.189066623741935E-06</v>
      </c>
      <c r="M15" s="7">
        <v>102</v>
      </c>
      <c r="N15" s="12">
        <f t="shared" si="5"/>
        <v>6.282682757546435E-05</v>
      </c>
      <c r="O15" s="8" t="s">
        <v>13</v>
      </c>
      <c r="P15" s="9">
        <f>SUM(L116:L126)</f>
        <v>0.08838600844469534</v>
      </c>
      <c r="Q15" s="9">
        <f aca="true" t="shared" si="16" ref="Q15:Y15">SUM(B116:B126)/Q20</f>
        <v>0.09073337354541819</v>
      </c>
      <c r="R15" s="9">
        <f t="shared" si="16"/>
        <v>0.0652525891068831</v>
      </c>
      <c r="S15" s="9">
        <f t="shared" si="16"/>
        <v>0.03478957122550695</v>
      </c>
      <c r="T15" s="9">
        <f t="shared" si="16"/>
        <v>0.10302232254828192</v>
      </c>
      <c r="U15" s="9">
        <f t="shared" si="16"/>
        <v>0.06158708862000003</v>
      </c>
      <c r="V15" s="9">
        <f t="shared" si="16"/>
        <v>0.04521958467849265</v>
      </c>
      <c r="W15" s="9">
        <f t="shared" si="16"/>
        <v>0.20775389979387782</v>
      </c>
      <c r="X15" s="9">
        <f t="shared" si="16"/>
        <v>0.0414341836270961</v>
      </c>
      <c r="Y15" s="9">
        <f t="shared" si="16"/>
        <v>0.09564191102531328</v>
      </c>
    </row>
    <row r="16" spans="1:25" s="2" customFormat="1" ht="15">
      <c r="A16" s="1">
        <v>103</v>
      </c>
      <c r="B16" s="4">
        <f aca="true" t="shared" si="17" ref="B16:J16">B209+B399+B588</f>
        <v>0</v>
      </c>
      <c r="C16" s="4">
        <f t="shared" si="17"/>
        <v>0</v>
      </c>
      <c r="D16" s="4">
        <f t="shared" si="17"/>
        <v>0</v>
      </c>
      <c r="E16" s="4">
        <f t="shared" si="17"/>
        <v>48</v>
      </c>
      <c r="F16" s="4">
        <f t="shared" si="17"/>
        <v>30</v>
      </c>
      <c r="G16" s="4">
        <f t="shared" si="17"/>
        <v>0</v>
      </c>
      <c r="H16" s="4">
        <f t="shared" si="17"/>
        <v>0</v>
      </c>
      <c r="I16" s="4">
        <f t="shared" si="17"/>
        <v>34</v>
      </c>
      <c r="J16" s="4">
        <f t="shared" si="17"/>
        <v>24</v>
      </c>
      <c r="K16" s="5">
        <f t="shared" si="1"/>
        <v>15.11111111111111</v>
      </c>
      <c r="L16" s="6">
        <f t="shared" si="2"/>
        <v>7.073218998562211E-06</v>
      </c>
      <c r="M16" s="7">
        <v>103</v>
      </c>
      <c r="N16" s="12">
        <f t="shared" si="5"/>
        <v>6.990004657402655E-05</v>
      </c>
      <c r="O16" s="10" t="s">
        <v>14</v>
      </c>
      <c r="P16" s="9">
        <f>SUM(L127:L141)</f>
        <v>0.09206616268247671</v>
      </c>
      <c r="Q16" s="9">
        <f aca="true" t="shared" si="18" ref="Q16:Y16">SUM(B127:B141)/Q20</f>
        <v>0.1600409349987462</v>
      </c>
      <c r="R16" s="9">
        <f t="shared" si="18"/>
        <v>0.029399385258459147</v>
      </c>
      <c r="S16" s="9">
        <f t="shared" si="18"/>
        <v>0.1474598305054249</v>
      </c>
      <c r="T16" s="9">
        <f t="shared" si="18"/>
        <v>0.06204377188826649</v>
      </c>
      <c r="U16" s="9">
        <f t="shared" si="18"/>
        <v>0.038245098598849156</v>
      </c>
      <c r="V16" s="9">
        <f t="shared" si="18"/>
        <v>0.10739343424056105</v>
      </c>
      <c r="W16" s="9">
        <f t="shared" si="18"/>
        <v>0.2864972071391125</v>
      </c>
      <c r="X16" s="9">
        <f t="shared" si="18"/>
        <v>0.024517949657569326</v>
      </c>
      <c r="Y16" s="9">
        <f t="shared" si="18"/>
        <v>0.06814946756904247</v>
      </c>
    </row>
    <row r="17" spans="1:25" s="2" customFormat="1" ht="15">
      <c r="A17" s="1">
        <v>104</v>
      </c>
      <c r="B17" s="4">
        <f aca="true" t="shared" si="19" ref="B17:J17">B210+B400+B589</f>
        <v>0</v>
      </c>
      <c r="C17" s="4">
        <f t="shared" si="19"/>
        <v>0</v>
      </c>
      <c r="D17" s="4">
        <f t="shared" si="19"/>
        <v>0</v>
      </c>
      <c r="E17" s="4">
        <f t="shared" si="19"/>
        <v>48</v>
      </c>
      <c r="F17" s="4">
        <f t="shared" si="19"/>
        <v>28</v>
      </c>
      <c r="G17" s="4">
        <f t="shared" si="19"/>
        <v>15</v>
      </c>
      <c r="H17" s="4">
        <f t="shared" si="19"/>
        <v>0</v>
      </c>
      <c r="I17" s="4">
        <f t="shared" si="19"/>
        <v>64</v>
      </c>
      <c r="J17" s="4">
        <f t="shared" si="19"/>
        <v>8</v>
      </c>
      <c r="K17" s="5">
        <f t="shared" si="1"/>
        <v>18.11111111111111</v>
      </c>
      <c r="L17" s="6">
        <f t="shared" si="2"/>
        <v>8.47746100562971E-06</v>
      </c>
      <c r="M17" s="7">
        <v>104</v>
      </c>
      <c r="N17" s="12">
        <f t="shared" si="5"/>
        <v>7.837750757965627E-05</v>
      </c>
      <c r="O17" s="10" t="s">
        <v>15</v>
      </c>
      <c r="P17" s="9">
        <f>SUM(L142:L157)</f>
        <v>0.039193954686150605</v>
      </c>
      <c r="Q17" s="9">
        <f aca="true" t="shared" si="20" ref="Q17:Y17">SUM(B142:B157)/Q20</f>
        <v>0.15396439197294495</v>
      </c>
      <c r="R17" s="9">
        <f t="shared" si="20"/>
        <v>0.018551099987421344</v>
      </c>
      <c r="S17" s="9">
        <f t="shared" si="20"/>
        <v>0.07570577756985804</v>
      </c>
      <c r="T17" s="9">
        <f t="shared" si="20"/>
        <v>0.008099006957798029</v>
      </c>
      <c r="U17" s="9">
        <f t="shared" si="20"/>
        <v>0.021913409211113226</v>
      </c>
      <c r="V17" s="9">
        <f t="shared" si="20"/>
        <v>0.019290380766459912</v>
      </c>
      <c r="W17" s="9">
        <f t="shared" si="20"/>
        <v>0.11670256435089758</v>
      </c>
      <c r="X17" s="9">
        <f t="shared" si="20"/>
        <v>0.025804282872118337</v>
      </c>
      <c r="Y17" s="9">
        <f t="shared" si="20"/>
        <v>0.009226666096755449</v>
      </c>
    </row>
    <row r="18" spans="1:25" s="2" customFormat="1" ht="15">
      <c r="A18" s="1">
        <v>105</v>
      </c>
      <c r="B18" s="4">
        <f aca="true" t="shared" si="21" ref="B18:J18">B211+B401+B590</f>
        <v>0</v>
      </c>
      <c r="C18" s="4">
        <f t="shared" si="21"/>
        <v>0</v>
      </c>
      <c r="D18" s="4">
        <f t="shared" si="21"/>
        <v>0</v>
      </c>
      <c r="E18" s="4">
        <f t="shared" si="21"/>
        <v>348</v>
      </c>
      <c r="F18" s="4">
        <f t="shared" si="21"/>
        <v>86</v>
      </c>
      <c r="G18" s="4">
        <f t="shared" si="21"/>
        <v>20</v>
      </c>
      <c r="H18" s="4">
        <f t="shared" si="21"/>
        <v>0</v>
      </c>
      <c r="I18" s="4">
        <f t="shared" si="21"/>
        <v>27</v>
      </c>
      <c r="J18" s="4">
        <f t="shared" si="21"/>
        <v>42</v>
      </c>
      <c r="K18" s="5">
        <f t="shared" si="1"/>
        <v>58.111111111111114</v>
      </c>
      <c r="L18" s="6">
        <f t="shared" si="2"/>
        <v>2.7200687766529685E-05</v>
      </c>
      <c r="M18" s="7">
        <v>105</v>
      </c>
      <c r="N18" s="12">
        <f t="shared" si="5"/>
        <v>0.00010557819534618595</v>
      </c>
      <c r="O18" s="8" t="s">
        <v>16</v>
      </c>
      <c r="P18" s="9">
        <f aca="true" t="shared" si="22" ref="P18:Y18">P16+P17</f>
        <v>0.1312601173686273</v>
      </c>
      <c r="Q18" s="9">
        <f t="shared" si="22"/>
        <v>0.31400532697169115</v>
      </c>
      <c r="R18" s="9">
        <f t="shared" si="22"/>
        <v>0.04795048524588049</v>
      </c>
      <c r="S18" s="9">
        <f t="shared" si="22"/>
        <v>0.22316560807528296</v>
      </c>
      <c r="T18" s="9">
        <f t="shared" si="22"/>
        <v>0.07014277884606453</v>
      </c>
      <c r="U18" s="9">
        <f t="shared" si="22"/>
        <v>0.06015850780996238</v>
      </c>
      <c r="V18" s="9">
        <f t="shared" si="22"/>
        <v>0.12668381500702097</v>
      </c>
      <c r="W18" s="9">
        <f t="shared" si="22"/>
        <v>0.4031997714900101</v>
      </c>
      <c r="X18" s="9">
        <f t="shared" si="22"/>
        <v>0.05032223252968766</v>
      </c>
      <c r="Y18" s="9">
        <f t="shared" si="22"/>
        <v>0.07737613366579792</v>
      </c>
    </row>
    <row r="19" spans="1:25" s="2" customFormat="1" ht="15">
      <c r="A19" s="1">
        <v>106</v>
      </c>
      <c r="B19" s="4">
        <f aca="true" t="shared" si="23" ref="B19:J19">B212+B402+B591</f>
        <v>0</v>
      </c>
      <c r="C19" s="4">
        <f t="shared" si="23"/>
        <v>0</v>
      </c>
      <c r="D19" s="4">
        <f t="shared" si="23"/>
        <v>13</v>
      </c>
      <c r="E19" s="4">
        <f t="shared" si="23"/>
        <v>8</v>
      </c>
      <c r="F19" s="4">
        <f t="shared" si="23"/>
        <v>60</v>
      </c>
      <c r="G19" s="4">
        <f t="shared" si="23"/>
        <v>0</v>
      </c>
      <c r="H19" s="4">
        <f t="shared" si="23"/>
        <v>0</v>
      </c>
      <c r="I19" s="4">
        <f t="shared" si="23"/>
        <v>74</v>
      </c>
      <c r="J19" s="4">
        <f t="shared" si="23"/>
        <v>43</v>
      </c>
      <c r="K19" s="5">
        <f t="shared" si="1"/>
        <v>22</v>
      </c>
      <c r="L19" s="6">
        <f t="shared" si="2"/>
        <v>1.0297774718494985E-05</v>
      </c>
      <c r="M19" s="7">
        <v>106</v>
      </c>
      <c r="N19" s="12">
        <f t="shared" si="5"/>
        <v>0.00011587597006468094</v>
      </c>
      <c r="O19" s="4" t="s">
        <v>17</v>
      </c>
      <c r="P19" s="11">
        <f aca="true" t="shared" si="24" ref="P19:Y19">SUM(P14:P17)</f>
        <v>0.4809059233268261</v>
      </c>
      <c r="Q19" s="9">
        <f t="shared" si="24"/>
        <v>0.7249574723316006</v>
      </c>
      <c r="R19" s="9">
        <f t="shared" si="24"/>
        <v>0.46590619547232853</v>
      </c>
      <c r="S19" s="9">
        <f t="shared" si="24"/>
        <v>0.4868290839735862</v>
      </c>
      <c r="T19" s="9">
        <f t="shared" si="24"/>
        <v>0.4543061245343663</v>
      </c>
      <c r="U19" s="9">
        <f t="shared" si="24"/>
        <v>0.3580433696523568</v>
      </c>
      <c r="V19" s="9">
        <f t="shared" si="24"/>
        <v>0.4095533199823829</v>
      </c>
      <c r="W19" s="9">
        <f t="shared" si="24"/>
        <v>0.8187563470123512</v>
      </c>
      <c r="X19" s="9">
        <f t="shared" si="24"/>
        <v>0.4364328346796358</v>
      </c>
      <c r="Y19" s="9">
        <f t="shared" si="24"/>
        <v>0.36641618822988403</v>
      </c>
    </row>
    <row r="20" spans="1:25" s="2" customFormat="1" ht="15">
      <c r="A20" s="1">
        <v>107</v>
      </c>
      <c r="B20" s="4">
        <f aca="true" t="shared" si="25" ref="B20:J20">B213+B403+B592</f>
        <v>0</v>
      </c>
      <c r="C20" s="4">
        <f t="shared" si="25"/>
        <v>12</v>
      </c>
      <c r="D20" s="4">
        <f t="shared" si="25"/>
        <v>13</v>
      </c>
      <c r="E20" s="4">
        <f t="shared" si="25"/>
        <v>24</v>
      </c>
      <c r="F20" s="4">
        <f t="shared" si="25"/>
        <v>0</v>
      </c>
      <c r="G20" s="4">
        <f t="shared" si="25"/>
        <v>0</v>
      </c>
      <c r="H20" s="4">
        <f t="shared" si="25"/>
        <v>0</v>
      </c>
      <c r="I20" s="4">
        <f t="shared" si="25"/>
        <v>24</v>
      </c>
      <c r="J20" s="4">
        <f t="shared" si="25"/>
        <v>23</v>
      </c>
      <c r="K20" s="5">
        <f t="shared" si="1"/>
        <v>10.666666666666666</v>
      </c>
      <c r="L20" s="6">
        <f t="shared" si="2"/>
        <v>4.992860469573326E-06</v>
      </c>
      <c r="M20" s="7">
        <v>107</v>
      </c>
      <c r="N20" s="12">
        <f t="shared" si="5"/>
        <v>0.00012086883053425427</v>
      </c>
      <c r="P20" s="4" t="s">
        <v>18</v>
      </c>
      <c r="Q20" s="4">
        <f aca="true" t="shared" si="26" ref="Q20:Y20">SUM(B4:B188)</f>
        <v>737755</v>
      </c>
      <c r="R20" s="4">
        <f t="shared" si="26"/>
        <v>1240196</v>
      </c>
      <c r="S20" s="4">
        <f t="shared" si="26"/>
        <v>444616</v>
      </c>
      <c r="T20" s="4">
        <f t="shared" si="26"/>
        <v>2152980</v>
      </c>
      <c r="U20" s="4">
        <f t="shared" si="26"/>
        <v>3959174</v>
      </c>
      <c r="V20" s="4">
        <f t="shared" si="26"/>
        <v>1664301</v>
      </c>
      <c r="W20" s="4">
        <f t="shared" si="26"/>
        <v>2849766</v>
      </c>
      <c r="X20" s="4">
        <f t="shared" si="26"/>
        <v>3465665</v>
      </c>
      <c r="Y20" s="4">
        <f t="shared" si="26"/>
        <v>2713873</v>
      </c>
    </row>
    <row r="21" spans="1:14" s="2" customFormat="1" ht="15">
      <c r="A21" s="1">
        <v>108</v>
      </c>
      <c r="B21" s="4">
        <f aca="true" t="shared" si="27" ref="B21:J21">B214+B404+B593</f>
        <v>0</v>
      </c>
      <c r="C21" s="4">
        <f t="shared" si="27"/>
        <v>0</v>
      </c>
      <c r="D21" s="4">
        <f t="shared" si="27"/>
        <v>0</v>
      </c>
      <c r="E21" s="4">
        <f t="shared" si="27"/>
        <v>152</v>
      </c>
      <c r="F21" s="4">
        <f t="shared" si="27"/>
        <v>74</v>
      </c>
      <c r="G21" s="4">
        <f t="shared" si="27"/>
        <v>142</v>
      </c>
      <c r="H21" s="4">
        <f t="shared" si="27"/>
        <v>0</v>
      </c>
      <c r="I21" s="4">
        <f t="shared" si="27"/>
        <v>126</v>
      </c>
      <c r="J21" s="4">
        <f t="shared" si="27"/>
        <v>26</v>
      </c>
      <c r="K21" s="5">
        <f t="shared" si="1"/>
        <v>57.77777777777778</v>
      </c>
      <c r="L21" s="6">
        <f t="shared" si="2"/>
        <v>2.7044660876855516E-05</v>
      </c>
      <c r="M21" s="7">
        <v>108</v>
      </c>
      <c r="N21" s="12">
        <f t="shared" si="5"/>
        <v>0.00014791349141110978</v>
      </c>
    </row>
    <row r="22" spans="1:17" s="2" customFormat="1" ht="15">
      <c r="A22" s="1">
        <v>109</v>
      </c>
      <c r="B22" s="4">
        <f aca="true" t="shared" si="28" ref="B22:J22">B215+B405+B594</f>
        <v>0</v>
      </c>
      <c r="C22" s="4">
        <f t="shared" si="28"/>
        <v>0</v>
      </c>
      <c r="D22" s="4">
        <f t="shared" si="28"/>
        <v>0</v>
      </c>
      <c r="E22" s="4">
        <f t="shared" si="28"/>
        <v>0</v>
      </c>
      <c r="F22" s="4">
        <f t="shared" si="28"/>
        <v>121</v>
      </c>
      <c r="G22" s="4">
        <f t="shared" si="28"/>
        <v>0</v>
      </c>
      <c r="H22" s="4">
        <f t="shared" si="28"/>
        <v>0</v>
      </c>
      <c r="I22" s="4">
        <f t="shared" si="28"/>
        <v>247</v>
      </c>
      <c r="J22" s="4">
        <f t="shared" si="28"/>
        <v>11</v>
      </c>
      <c r="K22" s="5">
        <f t="shared" si="1"/>
        <v>42.111111111111114</v>
      </c>
      <c r="L22" s="6">
        <f t="shared" si="2"/>
        <v>1.9711397062169695E-05</v>
      </c>
      <c r="M22" s="7">
        <v>109</v>
      </c>
      <c r="N22" s="12">
        <f t="shared" si="5"/>
        <v>0.00016762488847327946</v>
      </c>
      <c r="Q22" s="12"/>
    </row>
    <row r="23" spans="1:19" s="2" customFormat="1" ht="15">
      <c r="A23" s="1">
        <v>110</v>
      </c>
      <c r="B23" s="4">
        <f aca="true" t="shared" si="29" ref="B23:J23">B216+B406+B595</f>
        <v>0</v>
      </c>
      <c r="C23" s="4">
        <f t="shared" si="29"/>
        <v>38</v>
      </c>
      <c r="D23" s="4">
        <f t="shared" si="29"/>
        <v>15</v>
      </c>
      <c r="E23" s="4">
        <f t="shared" si="29"/>
        <v>0</v>
      </c>
      <c r="F23" s="4">
        <f t="shared" si="29"/>
        <v>150</v>
      </c>
      <c r="G23" s="4">
        <f t="shared" si="29"/>
        <v>67</v>
      </c>
      <c r="H23" s="4">
        <f t="shared" si="29"/>
        <v>0</v>
      </c>
      <c r="I23" s="4">
        <f t="shared" si="29"/>
        <v>175</v>
      </c>
      <c r="J23" s="4">
        <f t="shared" si="29"/>
        <v>0</v>
      </c>
      <c r="K23" s="5">
        <f t="shared" si="1"/>
        <v>49.44444444444444</v>
      </c>
      <c r="L23" s="6">
        <f t="shared" si="2"/>
        <v>2.3143988635001354E-05</v>
      </c>
      <c r="M23" s="7">
        <v>110</v>
      </c>
      <c r="N23" s="12">
        <f t="shared" si="5"/>
        <v>0.00019076887710828082</v>
      </c>
      <c r="P23" s="12">
        <f>MAX(P19:Y19)</f>
        <v>0.8187563470123512</v>
      </c>
      <c r="Q23" s="2" t="s">
        <v>19</v>
      </c>
      <c r="R23" s="12">
        <f>MAX(Q19:V19,X19:Y19)</f>
        <v>0.7249574723316006</v>
      </c>
      <c r="S23" s="13" t="s">
        <v>20</v>
      </c>
    </row>
    <row r="24" spans="1:17" s="2" customFormat="1" ht="15">
      <c r="A24" s="1">
        <v>111</v>
      </c>
      <c r="B24" s="4">
        <f aca="true" t="shared" si="30" ref="B24:J24">B217+B407+B596</f>
        <v>0</v>
      </c>
      <c r="C24" s="4">
        <f t="shared" si="30"/>
        <v>13</v>
      </c>
      <c r="D24" s="4">
        <f t="shared" si="30"/>
        <v>0</v>
      </c>
      <c r="E24" s="4">
        <f t="shared" si="30"/>
        <v>0</v>
      </c>
      <c r="F24" s="4">
        <f t="shared" si="30"/>
        <v>38</v>
      </c>
      <c r="G24" s="4">
        <f t="shared" si="30"/>
        <v>15</v>
      </c>
      <c r="H24" s="4">
        <f t="shared" si="30"/>
        <v>0</v>
      </c>
      <c r="I24" s="4">
        <f t="shared" si="30"/>
        <v>142</v>
      </c>
      <c r="J24" s="4">
        <f t="shared" si="30"/>
        <v>14</v>
      </c>
      <c r="K24" s="5">
        <f t="shared" si="1"/>
        <v>24.666666666666668</v>
      </c>
      <c r="L24" s="6">
        <f t="shared" si="2"/>
        <v>1.1545989835888317E-05</v>
      </c>
      <c r="M24" s="7">
        <v>111</v>
      </c>
      <c r="N24" s="12">
        <f t="shared" si="5"/>
        <v>0.00020231486694416914</v>
      </c>
      <c r="P24" s="12">
        <f>MIN(P19:Y19)</f>
        <v>0.3580433696523568</v>
      </c>
      <c r="Q24" s="2" t="s">
        <v>21</v>
      </c>
    </row>
    <row r="25" spans="1:19" s="2" customFormat="1" ht="15">
      <c r="A25" s="1">
        <v>112</v>
      </c>
      <c r="B25" s="4">
        <f aca="true" t="shared" si="31" ref="B25:J25">B218+B408+B597</f>
        <v>0</v>
      </c>
      <c r="C25" s="4">
        <f t="shared" si="31"/>
        <v>0</v>
      </c>
      <c r="D25" s="4">
        <f t="shared" si="31"/>
        <v>0</v>
      </c>
      <c r="E25" s="4">
        <f t="shared" si="31"/>
        <v>0</v>
      </c>
      <c r="F25" s="4">
        <f t="shared" si="31"/>
        <v>414</v>
      </c>
      <c r="G25" s="4">
        <f t="shared" si="31"/>
        <v>20</v>
      </c>
      <c r="H25" s="4">
        <f t="shared" si="31"/>
        <v>4</v>
      </c>
      <c r="I25" s="4">
        <f t="shared" si="31"/>
        <v>394</v>
      </c>
      <c r="J25" s="4">
        <f t="shared" si="31"/>
        <v>0</v>
      </c>
      <c r="K25" s="5">
        <f t="shared" si="1"/>
        <v>92.44444444444444</v>
      </c>
      <c r="L25" s="6">
        <f t="shared" si="2"/>
        <v>4.3271457402968826E-05</v>
      </c>
      <c r="M25" s="7">
        <v>112</v>
      </c>
      <c r="N25" s="12">
        <f t="shared" si="5"/>
        <v>0.00024558632434713796</v>
      </c>
      <c r="Q25" s="2" t="s">
        <v>22</v>
      </c>
      <c r="R25" s="12">
        <f>AVERAGE(Q19:V19,X19:Y19)</f>
        <v>0.4628055736070177</v>
      </c>
      <c r="S25" s="13" t="s">
        <v>20</v>
      </c>
    </row>
    <row r="26" spans="1:14" s="2" customFormat="1" ht="15">
      <c r="A26" s="1">
        <v>113</v>
      </c>
      <c r="B26" s="4">
        <f aca="true" t="shared" si="32" ref="B26:J26">B219+B409+B598</f>
        <v>0</v>
      </c>
      <c r="C26" s="4">
        <f t="shared" si="32"/>
        <v>11</v>
      </c>
      <c r="D26" s="4">
        <f t="shared" si="32"/>
        <v>0</v>
      </c>
      <c r="E26" s="4">
        <f t="shared" si="32"/>
        <v>0</v>
      </c>
      <c r="F26" s="4">
        <f t="shared" si="32"/>
        <v>135</v>
      </c>
      <c r="G26" s="4">
        <f t="shared" si="32"/>
        <v>177</v>
      </c>
      <c r="H26" s="4">
        <f t="shared" si="32"/>
        <v>0</v>
      </c>
      <c r="I26" s="4">
        <f t="shared" si="32"/>
        <v>295</v>
      </c>
      <c r="J26" s="4">
        <f t="shared" si="32"/>
        <v>0</v>
      </c>
      <c r="K26" s="5">
        <f t="shared" si="1"/>
        <v>68.66666666666667</v>
      </c>
      <c r="L26" s="6">
        <f t="shared" si="2"/>
        <v>3.214153927287829E-05</v>
      </c>
      <c r="M26" s="7">
        <v>113</v>
      </c>
      <c r="N26" s="12">
        <f t="shared" si="5"/>
        <v>0.00027772786362001623</v>
      </c>
    </row>
    <row r="27" spans="1:14" s="2" customFormat="1" ht="15">
      <c r="A27" s="1">
        <v>114</v>
      </c>
      <c r="B27" s="4">
        <f aca="true" t="shared" si="33" ref="B27:J27">B220+B410+B599</f>
        <v>0</v>
      </c>
      <c r="C27" s="4">
        <f t="shared" si="33"/>
        <v>10</v>
      </c>
      <c r="D27" s="4">
        <f t="shared" si="33"/>
        <v>0</v>
      </c>
      <c r="E27" s="4">
        <f t="shared" si="33"/>
        <v>9</v>
      </c>
      <c r="F27" s="4">
        <f t="shared" si="33"/>
        <v>0</v>
      </c>
      <c r="G27" s="4">
        <f t="shared" si="33"/>
        <v>0</v>
      </c>
      <c r="H27" s="4">
        <f t="shared" si="33"/>
        <v>0</v>
      </c>
      <c r="I27" s="4">
        <f t="shared" si="33"/>
        <v>464</v>
      </c>
      <c r="J27" s="4">
        <f t="shared" si="33"/>
        <v>0</v>
      </c>
      <c r="K27" s="5">
        <f t="shared" si="1"/>
        <v>53.666666666666664</v>
      </c>
      <c r="L27" s="6">
        <f t="shared" si="2"/>
        <v>2.5120329237540795E-05</v>
      </c>
      <c r="M27" s="7">
        <v>114</v>
      </c>
      <c r="N27" s="12">
        <f t="shared" si="5"/>
        <v>0.000302848192857557</v>
      </c>
    </row>
    <row r="28" spans="1:14" s="2" customFormat="1" ht="15">
      <c r="A28" s="1">
        <v>115</v>
      </c>
      <c r="B28" s="4">
        <f aca="true" t="shared" si="34" ref="B28:J28">B221+B411+B600</f>
        <v>0</v>
      </c>
      <c r="C28" s="4">
        <f t="shared" si="34"/>
        <v>13</v>
      </c>
      <c r="D28" s="4">
        <f t="shared" si="34"/>
        <v>0</v>
      </c>
      <c r="E28" s="4">
        <f t="shared" si="34"/>
        <v>30</v>
      </c>
      <c r="F28" s="4">
        <f t="shared" si="34"/>
        <v>56</v>
      </c>
      <c r="G28" s="4">
        <f t="shared" si="34"/>
        <v>123</v>
      </c>
      <c r="H28" s="4">
        <f t="shared" si="34"/>
        <v>0</v>
      </c>
      <c r="I28" s="4">
        <f t="shared" si="34"/>
        <v>448</v>
      </c>
      <c r="J28" s="4">
        <f t="shared" si="34"/>
        <v>0</v>
      </c>
      <c r="K28" s="5">
        <f t="shared" si="1"/>
        <v>74.44444444444444</v>
      </c>
      <c r="L28" s="6">
        <f t="shared" si="2"/>
        <v>3.484600536056384E-05</v>
      </c>
      <c r="M28" s="7">
        <v>115</v>
      </c>
      <c r="N28" s="12">
        <f t="shared" si="5"/>
        <v>0.00033769419821812083</v>
      </c>
    </row>
    <row r="29" spans="1:21" s="2" customFormat="1" ht="15">
      <c r="A29" s="1">
        <v>116</v>
      </c>
      <c r="B29" s="4">
        <f aca="true" t="shared" si="35" ref="B29:J29">B222+B412+B601</f>
        <v>0</v>
      </c>
      <c r="C29" s="4">
        <f t="shared" si="35"/>
        <v>36</v>
      </c>
      <c r="D29" s="4">
        <f t="shared" si="35"/>
        <v>43</v>
      </c>
      <c r="E29" s="4">
        <f t="shared" si="35"/>
        <v>0</v>
      </c>
      <c r="F29" s="4">
        <f t="shared" si="35"/>
        <v>103</v>
      </c>
      <c r="G29" s="4">
        <f t="shared" si="35"/>
        <v>434</v>
      </c>
      <c r="H29" s="4">
        <f t="shared" si="35"/>
        <v>16</v>
      </c>
      <c r="I29" s="4">
        <f t="shared" si="35"/>
        <v>144</v>
      </c>
      <c r="J29" s="4">
        <f t="shared" si="35"/>
        <v>0</v>
      </c>
      <c r="K29" s="5">
        <f t="shared" si="1"/>
        <v>86.22222222222223</v>
      </c>
      <c r="L29" s="6">
        <f t="shared" si="2"/>
        <v>4.035895546238439E-05</v>
      </c>
      <c r="M29" s="7">
        <v>116</v>
      </c>
      <c r="N29" s="12">
        <f t="shared" si="5"/>
        <v>0.0003780531536805052</v>
      </c>
      <c r="O29" s="4"/>
      <c r="P29" s="4" t="s">
        <v>12</v>
      </c>
      <c r="Q29" s="4" t="s">
        <v>13</v>
      </c>
      <c r="R29" s="4" t="s">
        <v>14</v>
      </c>
      <c r="S29" s="4" t="s">
        <v>15</v>
      </c>
      <c r="T29" s="4" t="s">
        <v>16</v>
      </c>
      <c r="U29" s="4" t="s">
        <v>17</v>
      </c>
    </row>
    <row r="30" spans="1:22" s="2" customFormat="1" ht="15">
      <c r="A30" s="1">
        <v>117</v>
      </c>
      <c r="B30" s="4">
        <f aca="true" t="shared" si="36" ref="B30:J30">B223+B413+B602</f>
        <v>0</v>
      </c>
      <c r="C30" s="4">
        <f t="shared" si="36"/>
        <v>12</v>
      </c>
      <c r="D30" s="4">
        <f t="shared" si="36"/>
        <v>0</v>
      </c>
      <c r="E30" s="4">
        <f t="shared" si="36"/>
        <v>0</v>
      </c>
      <c r="F30" s="4">
        <f t="shared" si="36"/>
        <v>777</v>
      </c>
      <c r="G30" s="4">
        <f t="shared" si="36"/>
        <v>773</v>
      </c>
      <c r="H30" s="4">
        <f t="shared" si="36"/>
        <v>10</v>
      </c>
      <c r="I30" s="4">
        <f t="shared" si="36"/>
        <v>212</v>
      </c>
      <c r="J30" s="4">
        <f t="shared" si="36"/>
        <v>0</v>
      </c>
      <c r="K30" s="5">
        <f t="shared" si="1"/>
        <v>198.22222222222223</v>
      </c>
      <c r="L30" s="6">
        <f t="shared" si="2"/>
        <v>9.278399039290431E-05</v>
      </c>
      <c r="M30" s="7">
        <v>117</v>
      </c>
      <c r="N30" s="12">
        <f t="shared" si="5"/>
        <v>0.00047083714407340955</v>
      </c>
      <c r="P30" s="4">
        <v>0.2612597975135034</v>
      </c>
      <c r="Q30" s="4">
        <v>0.08838600844469534</v>
      </c>
      <c r="R30" s="4">
        <v>0.09206616268247671</v>
      </c>
      <c r="S30" s="4">
        <v>0.039193954686150605</v>
      </c>
      <c r="T30" s="4">
        <v>0.1312601173686273</v>
      </c>
      <c r="U30" s="4">
        <v>0.4809059233268261</v>
      </c>
      <c r="V30" s="4" t="s">
        <v>9</v>
      </c>
    </row>
    <row r="31" spans="1:22" s="2" customFormat="1" ht="15">
      <c r="A31" s="1">
        <v>118</v>
      </c>
      <c r="B31" s="4">
        <f aca="true" t="shared" si="37" ref="B31:J31">B224+B414+B603</f>
        <v>0</v>
      </c>
      <c r="C31" s="4">
        <f t="shared" si="37"/>
        <v>81</v>
      </c>
      <c r="D31" s="4">
        <f t="shared" si="37"/>
        <v>39</v>
      </c>
      <c r="E31" s="4">
        <f t="shared" si="37"/>
        <v>0</v>
      </c>
      <c r="F31" s="4">
        <f t="shared" si="37"/>
        <v>190</v>
      </c>
      <c r="G31" s="4">
        <f t="shared" si="37"/>
        <v>444</v>
      </c>
      <c r="H31" s="4">
        <f t="shared" si="37"/>
        <v>6</v>
      </c>
      <c r="I31" s="4">
        <f t="shared" si="37"/>
        <v>239</v>
      </c>
      <c r="J31" s="4">
        <f t="shared" si="37"/>
        <v>36</v>
      </c>
      <c r="K31" s="5">
        <f t="shared" si="1"/>
        <v>115</v>
      </c>
      <c r="L31" s="6">
        <f t="shared" si="2"/>
        <v>5.382927693758742E-05</v>
      </c>
      <c r="M31" s="7">
        <v>118</v>
      </c>
      <c r="N31" s="12">
        <f t="shared" si="5"/>
        <v>0.0005246664210109969</v>
      </c>
      <c r="P31" s="4">
        <v>0.32021877181449127</v>
      </c>
      <c r="Q31" s="4">
        <v>0.09073337354541819</v>
      </c>
      <c r="R31" s="4">
        <v>0.1600409349987462</v>
      </c>
      <c r="S31" s="4">
        <v>0.15396439197294495</v>
      </c>
      <c r="T31" s="4">
        <v>0.31400532697169115</v>
      </c>
      <c r="U31" s="4">
        <v>0.7249574723316006</v>
      </c>
      <c r="V31" s="4">
        <v>1996</v>
      </c>
    </row>
    <row r="32" spans="1:22" s="2" customFormat="1" ht="15">
      <c r="A32" s="1">
        <v>119</v>
      </c>
      <c r="B32" s="4">
        <f aca="true" t="shared" si="38" ref="B32:J32">B225+B415+B604</f>
        <v>0</v>
      </c>
      <c r="C32" s="4">
        <f t="shared" si="38"/>
        <v>28</v>
      </c>
      <c r="D32" s="4">
        <f t="shared" si="38"/>
        <v>0</v>
      </c>
      <c r="E32" s="4">
        <f t="shared" si="38"/>
        <v>0</v>
      </c>
      <c r="F32" s="4">
        <f t="shared" si="38"/>
        <v>342</v>
      </c>
      <c r="G32" s="4">
        <f t="shared" si="38"/>
        <v>412</v>
      </c>
      <c r="H32" s="4">
        <f t="shared" si="38"/>
        <v>10</v>
      </c>
      <c r="I32" s="4">
        <f t="shared" si="38"/>
        <v>319</v>
      </c>
      <c r="J32" s="4">
        <f t="shared" si="38"/>
        <v>11</v>
      </c>
      <c r="K32" s="5">
        <f t="shared" si="1"/>
        <v>124.66666666666667</v>
      </c>
      <c r="L32" s="6">
        <f t="shared" si="2"/>
        <v>5.835405673813825E-05</v>
      </c>
      <c r="M32" s="7">
        <v>119</v>
      </c>
      <c r="N32" s="12">
        <f t="shared" si="5"/>
        <v>0.0005830204777491351</v>
      </c>
      <c r="P32" s="4">
        <v>0.352703121119565</v>
      </c>
      <c r="Q32" s="4">
        <v>0.0652525891068831</v>
      </c>
      <c r="R32" s="4">
        <v>0.029399385258459147</v>
      </c>
      <c r="S32" s="4">
        <v>0.018551099987421344</v>
      </c>
      <c r="T32" s="4">
        <v>0.04795048524588049</v>
      </c>
      <c r="U32" s="4">
        <v>0.46590619547232853</v>
      </c>
      <c r="V32" s="4">
        <v>1997</v>
      </c>
    </row>
    <row r="33" spans="1:22" s="2" customFormat="1" ht="15">
      <c r="A33" s="1">
        <v>120</v>
      </c>
      <c r="B33" s="4">
        <f aca="true" t="shared" si="39" ref="B33:J33">B226+B416+B605</f>
        <v>75</v>
      </c>
      <c r="C33" s="4">
        <f t="shared" si="39"/>
        <v>71</v>
      </c>
      <c r="D33" s="4">
        <f t="shared" si="39"/>
        <v>0</v>
      </c>
      <c r="E33" s="4">
        <f t="shared" si="39"/>
        <v>44</v>
      </c>
      <c r="F33" s="4">
        <f t="shared" si="39"/>
        <v>163</v>
      </c>
      <c r="G33" s="4">
        <f t="shared" si="39"/>
        <v>112</v>
      </c>
      <c r="H33" s="4">
        <f t="shared" si="39"/>
        <v>30</v>
      </c>
      <c r="I33" s="4">
        <f t="shared" si="39"/>
        <v>214</v>
      </c>
      <c r="J33" s="4">
        <f t="shared" si="39"/>
        <v>14</v>
      </c>
      <c r="K33" s="5">
        <f t="shared" si="1"/>
        <v>80.33333333333333</v>
      </c>
      <c r="L33" s="6">
        <f t="shared" si="2"/>
        <v>3.760248041147411E-05</v>
      </c>
      <c r="M33" s="7">
        <v>120</v>
      </c>
      <c r="N33" s="12">
        <f t="shared" si="5"/>
        <v>0.0006206229581606093</v>
      </c>
      <c r="P33" s="4">
        <v>0.2288739046727963</v>
      </c>
      <c r="Q33" s="4">
        <v>0.03478957122550695</v>
      </c>
      <c r="R33" s="4">
        <v>0.1474598305054249</v>
      </c>
      <c r="S33" s="4">
        <v>0.07570577756985804</v>
      </c>
      <c r="T33" s="4">
        <v>0.22316560807528296</v>
      </c>
      <c r="U33" s="4">
        <v>0.4868290839735862</v>
      </c>
      <c r="V33" s="4">
        <v>1998</v>
      </c>
    </row>
    <row r="34" spans="1:22" s="2" customFormat="1" ht="15">
      <c r="A34" s="1">
        <v>121</v>
      </c>
      <c r="B34" s="4">
        <f aca="true" t="shared" si="40" ref="B34:J34">B227+B417+B606</f>
        <v>0</v>
      </c>
      <c r="C34" s="4">
        <f t="shared" si="40"/>
        <v>85</v>
      </c>
      <c r="D34" s="4">
        <f t="shared" si="40"/>
        <v>64</v>
      </c>
      <c r="E34" s="4">
        <f t="shared" si="40"/>
        <v>87</v>
      </c>
      <c r="F34" s="4">
        <f t="shared" si="40"/>
        <v>161</v>
      </c>
      <c r="G34" s="4">
        <f t="shared" si="40"/>
        <v>125</v>
      </c>
      <c r="H34" s="4">
        <f t="shared" si="40"/>
        <v>30</v>
      </c>
      <c r="I34" s="4">
        <f t="shared" si="40"/>
        <v>299</v>
      </c>
      <c r="J34" s="4">
        <f t="shared" si="40"/>
        <v>70</v>
      </c>
      <c r="K34" s="5">
        <f t="shared" si="1"/>
        <v>102.33333333333333</v>
      </c>
      <c r="L34" s="6">
        <f t="shared" si="2"/>
        <v>4.79002551299691E-05</v>
      </c>
      <c r="M34" s="7">
        <v>121</v>
      </c>
      <c r="N34" s="12">
        <f t="shared" si="5"/>
        <v>0.0006685232132905784</v>
      </c>
      <c r="P34" s="4">
        <v>0.2811410231400199</v>
      </c>
      <c r="Q34" s="4">
        <v>0.10302232254828192</v>
      </c>
      <c r="R34" s="4">
        <v>0.06204377188826649</v>
      </c>
      <c r="S34" s="4">
        <v>0.008099006957798029</v>
      </c>
      <c r="T34" s="4">
        <v>0.07014277884606453</v>
      </c>
      <c r="U34" s="4">
        <v>0.4543061245343663</v>
      </c>
      <c r="V34" s="4">
        <v>1995</v>
      </c>
    </row>
    <row r="35" spans="1:22" s="2" customFormat="1" ht="15">
      <c r="A35" s="1">
        <v>122</v>
      </c>
      <c r="B35" s="4">
        <f aca="true" t="shared" si="41" ref="B35:J35">B228+B418+B607</f>
        <v>0</v>
      </c>
      <c r="C35" s="4">
        <f t="shared" si="41"/>
        <v>356</v>
      </c>
      <c r="D35" s="4">
        <f t="shared" si="41"/>
        <v>0</v>
      </c>
      <c r="E35" s="4">
        <f t="shared" si="41"/>
        <v>0</v>
      </c>
      <c r="F35" s="4">
        <f t="shared" si="41"/>
        <v>497</v>
      </c>
      <c r="G35" s="4">
        <f t="shared" si="41"/>
        <v>119</v>
      </c>
      <c r="H35" s="4">
        <f t="shared" si="41"/>
        <v>150</v>
      </c>
      <c r="I35" s="4">
        <f t="shared" si="41"/>
        <v>78</v>
      </c>
      <c r="J35" s="4">
        <f t="shared" si="41"/>
        <v>0</v>
      </c>
      <c r="K35" s="5">
        <f t="shared" si="1"/>
        <v>133.33333333333334</v>
      </c>
      <c r="L35" s="6">
        <f t="shared" si="2"/>
        <v>6.241075586966657E-05</v>
      </c>
      <c r="M35" s="7">
        <v>122</v>
      </c>
      <c r="N35" s="12">
        <f t="shared" si="5"/>
        <v>0.000730933969160245</v>
      </c>
      <c r="P35" s="4">
        <v>0.23629777322239437</v>
      </c>
      <c r="Q35" s="4">
        <v>0.06158708862000003</v>
      </c>
      <c r="R35" s="4">
        <v>0.038245098598849156</v>
      </c>
      <c r="S35" s="4">
        <v>0.021913409211113226</v>
      </c>
      <c r="T35" s="4">
        <v>0.06015850780996238</v>
      </c>
      <c r="U35" s="4">
        <v>0.3580433696523568</v>
      </c>
      <c r="V35" s="4">
        <v>1999</v>
      </c>
    </row>
    <row r="36" spans="1:22" s="2" customFormat="1" ht="15">
      <c r="A36" s="1">
        <v>123</v>
      </c>
      <c r="B36" s="4">
        <f aca="true" t="shared" si="42" ref="B36:J36">B229+B419+B608</f>
        <v>156</v>
      </c>
      <c r="C36" s="4">
        <f t="shared" si="42"/>
        <v>1030</v>
      </c>
      <c r="D36" s="4">
        <f t="shared" si="42"/>
        <v>163</v>
      </c>
      <c r="E36" s="4">
        <f t="shared" si="42"/>
        <v>180</v>
      </c>
      <c r="F36" s="4">
        <f t="shared" si="42"/>
        <v>78</v>
      </c>
      <c r="G36" s="4">
        <f t="shared" si="42"/>
        <v>520</v>
      </c>
      <c r="H36" s="4">
        <f t="shared" si="42"/>
        <v>0</v>
      </c>
      <c r="I36" s="4">
        <f t="shared" si="42"/>
        <v>50</v>
      </c>
      <c r="J36" s="4">
        <f t="shared" si="42"/>
        <v>0</v>
      </c>
      <c r="K36" s="5">
        <f aca="true" t="shared" si="43" ref="K36:K67">AVERAGE(B36:J36)</f>
        <v>241.88888888888889</v>
      </c>
      <c r="L36" s="6">
        <f aca="true" t="shared" si="44" ref="L36:L67">K36/K$191</f>
        <v>0.00011322351294022011</v>
      </c>
      <c r="M36" s="7">
        <v>123</v>
      </c>
      <c r="N36" s="12">
        <f t="shared" si="5"/>
        <v>0.0008441574821004651</v>
      </c>
      <c r="P36" s="4">
        <v>0.23764992029686938</v>
      </c>
      <c r="Q36" s="4">
        <v>0.04521958467849265</v>
      </c>
      <c r="R36" s="4">
        <v>0.10739343424056105</v>
      </c>
      <c r="S36" s="4">
        <v>0.019290380766459912</v>
      </c>
      <c r="T36" s="4">
        <v>0.12668381500702097</v>
      </c>
      <c r="U36" s="4">
        <v>0.4095533199823829</v>
      </c>
      <c r="V36" s="4">
        <v>2000</v>
      </c>
    </row>
    <row r="37" spans="1:22" s="2" customFormat="1" ht="15">
      <c r="A37" s="1">
        <v>124</v>
      </c>
      <c r="B37" s="4">
        <f aca="true" t="shared" si="45" ref="B37:J37">B230+B420+B609</f>
        <v>365</v>
      </c>
      <c r="C37" s="4">
        <f t="shared" si="45"/>
        <v>323</v>
      </c>
      <c r="D37" s="4">
        <f t="shared" si="45"/>
        <v>158</v>
      </c>
      <c r="E37" s="4">
        <f t="shared" si="45"/>
        <v>45</v>
      </c>
      <c r="F37" s="4">
        <f t="shared" si="45"/>
        <v>89</v>
      </c>
      <c r="G37" s="4">
        <f t="shared" si="45"/>
        <v>391</v>
      </c>
      <c r="H37" s="4">
        <f t="shared" si="45"/>
        <v>30</v>
      </c>
      <c r="I37" s="4">
        <f t="shared" si="45"/>
        <v>87</v>
      </c>
      <c r="J37" s="4">
        <f t="shared" si="45"/>
        <v>0</v>
      </c>
      <c r="K37" s="5">
        <f t="shared" si="43"/>
        <v>165.33333333333334</v>
      </c>
      <c r="L37" s="6">
        <f t="shared" si="44"/>
        <v>7.738933727838656E-05</v>
      </c>
      <c r="M37" s="7">
        <v>124</v>
      </c>
      <c r="N37" s="12">
        <f t="shared" si="5"/>
        <v>0.0009215468193788517</v>
      </c>
      <c r="P37" s="4">
        <v>0.2078026757284633</v>
      </c>
      <c r="Q37" s="4">
        <v>0.20775389979387782</v>
      </c>
      <c r="R37" s="4">
        <v>0.2864972071391125</v>
      </c>
      <c r="S37" s="4">
        <v>0.11670256435089758</v>
      </c>
      <c r="T37" s="4">
        <v>0.4031997714900101</v>
      </c>
      <c r="U37" s="4">
        <v>0.8187563470123512</v>
      </c>
      <c r="V37" s="4">
        <v>2001</v>
      </c>
    </row>
    <row r="38" spans="1:22" s="2" customFormat="1" ht="15">
      <c r="A38" s="1">
        <v>125</v>
      </c>
      <c r="B38" s="4">
        <f aca="true" t="shared" si="46" ref="B38:J38">B231+B421+B610</f>
        <v>148</v>
      </c>
      <c r="C38" s="4">
        <f t="shared" si="46"/>
        <v>239</v>
      </c>
      <c r="D38" s="4">
        <f t="shared" si="46"/>
        <v>726</v>
      </c>
      <c r="E38" s="4">
        <f t="shared" si="46"/>
        <v>0</v>
      </c>
      <c r="F38" s="4">
        <f t="shared" si="46"/>
        <v>65</v>
      </c>
      <c r="G38" s="4">
        <f t="shared" si="46"/>
        <v>351</v>
      </c>
      <c r="H38" s="4">
        <f t="shared" si="46"/>
        <v>8</v>
      </c>
      <c r="I38" s="4">
        <f t="shared" si="46"/>
        <v>107</v>
      </c>
      <c r="J38" s="4">
        <f t="shared" si="46"/>
        <v>0</v>
      </c>
      <c r="K38" s="5">
        <f t="shared" si="43"/>
        <v>182.66666666666666</v>
      </c>
      <c r="L38" s="6">
        <f t="shared" si="44"/>
        <v>8.55027355414432E-05</v>
      </c>
      <c r="M38" s="7">
        <v>125</v>
      </c>
      <c r="N38" s="12">
        <f t="shared" si="5"/>
        <v>0.001007049554920295</v>
      </c>
      <c r="P38" s="4">
        <v>0.344676418522852</v>
      </c>
      <c r="Q38" s="4">
        <v>0.0414341836270961</v>
      </c>
      <c r="R38" s="4">
        <v>0.024517949657569326</v>
      </c>
      <c r="S38" s="4">
        <v>0.025804282872118337</v>
      </c>
      <c r="T38" s="4">
        <v>0.05032223252968766</v>
      </c>
      <c r="U38" s="4">
        <v>0.4364328346796358</v>
      </c>
      <c r="V38" s="4">
        <v>2002</v>
      </c>
    </row>
    <row r="39" spans="1:22" s="2" customFormat="1" ht="15">
      <c r="A39" s="1">
        <v>126</v>
      </c>
      <c r="B39" s="4">
        <f aca="true" t="shared" si="47" ref="B39:J39">B232+B422+B611</f>
        <v>238</v>
      </c>
      <c r="C39" s="4">
        <f t="shared" si="47"/>
        <v>289</v>
      </c>
      <c r="D39" s="4">
        <f t="shared" si="47"/>
        <v>174</v>
      </c>
      <c r="E39" s="4">
        <f t="shared" si="47"/>
        <v>282</v>
      </c>
      <c r="F39" s="4">
        <f t="shared" si="47"/>
        <v>98</v>
      </c>
      <c r="G39" s="4">
        <f t="shared" si="47"/>
        <v>268</v>
      </c>
      <c r="H39" s="4">
        <f t="shared" si="47"/>
        <v>0</v>
      </c>
      <c r="I39" s="4">
        <f t="shared" si="47"/>
        <v>84</v>
      </c>
      <c r="J39" s="4">
        <f t="shared" si="47"/>
        <v>0</v>
      </c>
      <c r="K39" s="5">
        <f t="shared" si="43"/>
        <v>159.22222222222223</v>
      </c>
      <c r="L39" s="6">
        <f t="shared" si="44"/>
        <v>7.452884430102684E-05</v>
      </c>
      <c r="M39" s="7">
        <v>126</v>
      </c>
      <c r="N39" s="12">
        <f t="shared" si="5"/>
        <v>0.0010815783992213217</v>
      </c>
      <c r="P39" s="4">
        <v>0.19339814353877283</v>
      </c>
      <c r="Q39" s="4">
        <v>0.09564191102531328</v>
      </c>
      <c r="R39" s="4">
        <v>0.06814946756904247</v>
      </c>
      <c r="S39" s="4">
        <v>0.009226666096755449</v>
      </c>
      <c r="T39" s="4">
        <v>0.07737613366579792</v>
      </c>
      <c r="U39" s="4">
        <v>0.36641618822988403</v>
      </c>
      <c r="V39" s="4">
        <v>2003</v>
      </c>
    </row>
    <row r="40" spans="1:14" s="2" customFormat="1" ht="15">
      <c r="A40" s="1">
        <v>127</v>
      </c>
      <c r="B40" s="4">
        <f aca="true" t="shared" si="48" ref="B40:J40">B233+B423+B612</f>
        <v>76</v>
      </c>
      <c r="C40" s="4">
        <f t="shared" si="48"/>
        <v>118</v>
      </c>
      <c r="D40" s="4">
        <f t="shared" si="48"/>
        <v>60</v>
      </c>
      <c r="E40" s="4">
        <f t="shared" si="48"/>
        <v>0</v>
      </c>
      <c r="F40" s="4">
        <f t="shared" si="48"/>
        <v>330</v>
      </c>
      <c r="G40" s="4">
        <f t="shared" si="48"/>
        <v>56</v>
      </c>
      <c r="H40" s="4">
        <f t="shared" si="48"/>
        <v>20</v>
      </c>
      <c r="I40" s="4">
        <f t="shared" si="48"/>
        <v>109</v>
      </c>
      <c r="J40" s="4">
        <f t="shared" si="48"/>
        <v>0</v>
      </c>
      <c r="K40" s="5">
        <f t="shared" si="43"/>
        <v>85.44444444444444</v>
      </c>
      <c r="L40" s="6">
        <f t="shared" si="44"/>
        <v>3.9994892719811326E-05</v>
      </c>
      <c r="M40" s="7">
        <v>127</v>
      </c>
      <c r="N40" s="12">
        <f t="shared" si="5"/>
        <v>0.001121573291941133</v>
      </c>
    </row>
    <row r="41" spans="1:14" s="2" customFormat="1" ht="15">
      <c r="A41" s="1">
        <v>128</v>
      </c>
      <c r="B41" s="4">
        <f aca="true" t="shared" si="49" ref="B41:J41">B234+B424+B613</f>
        <v>75</v>
      </c>
      <c r="C41" s="4">
        <f t="shared" si="49"/>
        <v>626</v>
      </c>
      <c r="D41" s="4">
        <f t="shared" si="49"/>
        <v>417</v>
      </c>
      <c r="E41" s="4">
        <f t="shared" si="49"/>
        <v>164</v>
      </c>
      <c r="F41" s="4">
        <f t="shared" si="49"/>
        <v>565</v>
      </c>
      <c r="G41" s="4">
        <f t="shared" si="49"/>
        <v>326</v>
      </c>
      <c r="H41" s="4">
        <f t="shared" si="49"/>
        <v>10</v>
      </c>
      <c r="I41" s="4">
        <f t="shared" si="49"/>
        <v>13</v>
      </c>
      <c r="J41" s="4">
        <f t="shared" si="49"/>
        <v>0</v>
      </c>
      <c r="K41" s="5">
        <f t="shared" si="43"/>
        <v>244</v>
      </c>
      <c r="L41" s="6">
        <f t="shared" si="44"/>
        <v>0.00011421168324148983</v>
      </c>
      <c r="M41" s="7">
        <v>128</v>
      </c>
      <c r="N41" s="12">
        <f t="shared" si="5"/>
        <v>0.0012357849751826228</v>
      </c>
    </row>
    <row r="42" spans="1:14" s="2" customFormat="1" ht="15">
      <c r="A42" s="1">
        <v>129</v>
      </c>
      <c r="B42" s="4">
        <f aca="true" t="shared" si="50" ref="B42:J42">B235+B425+B614</f>
        <v>0</v>
      </c>
      <c r="C42" s="4">
        <f t="shared" si="50"/>
        <v>436</v>
      </c>
      <c r="D42" s="4">
        <f t="shared" si="50"/>
        <v>292</v>
      </c>
      <c r="E42" s="4">
        <f t="shared" si="50"/>
        <v>464</v>
      </c>
      <c r="F42" s="4">
        <f t="shared" si="50"/>
        <v>754</v>
      </c>
      <c r="G42" s="4">
        <f t="shared" si="50"/>
        <v>556</v>
      </c>
      <c r="H42" s="4">
        <f t="shared" si="50"/>
        <v>0</v>
      </c>
      <c r="I42" s="4">
        <f t="shared" si="50"/>
        <v>0</v>
      </c>
      <c r="J42" s="4">
        <f t="shared" si="50"/>
        <v>0</v>
      </c>
      <c r="K42" s="5">
        <f t="shared" si="43"/>
        <v>278</v>
      </c>
      <c r="L42" s="6">
        <f t="shared" si="44"/>
        <v>0.0001301264259882548</v>
      </c>
      <c r="M42" s="7">
        <v>129</v>
      </c>
      <c r="N42" s="12">
        <f t="shared" si="5"/>
        <v>0.0013659114011708776</v>
      </c>
    </row>
    <row r="43" spans="1:14" s="2" customFormat="1" ht="15">
      <c r="A43" s="1">
        <v>130</v>
      </c>
      <c r="B43" s="4">
        <f aca="true" t="shared" si="51" ref="B43:J43">B236+B426+B615</f>
        <v>143</v>
      </c>
      <c r="C43" s="4">
        <f t="shared" si="51"/>
        <v>435</v>
      </c>
      <c r="D43" s="4">
        <f t="shared" si="51"/>
        <v>251</v>
      </c>
      <c r="E43" s="4">
        <f t="shared" si="51"/>
        <v>0</v>
      </c>
      <c r="F43" s="4">
        <f t="shared" si="51"/>
        <v>254</v>
      </c>
      <c r="G43" s="4">
        <f t="shared" si="51"/>
        <v>435</v>
      </c>
      <c r="H43" s="4">
        <f t="shared" si="51"/>
        <v>1</v>
      </c>
      <c r="I43" s="4">
        <f t="shared" si="51"/>
        <v>206</v>
      </c>
      <c r="J43" s="4">
        <f t="shared" si="51"/>
        <v>0</v>
      </c>
      <c r="K43" s="5">
        <f t="shared" si="43"/>
        <v>191.66666666666666</v>
      </c>
      <c r="L43" s="6">
        <f t="shared" si="44"/>
        <v>8.971546156264569E-05</v>
      </c>
      <c r="M43" s="7">
        <v>130</v>
      </c>
      <c r="N43" s="12">
        <f t="shared" si="5"/>
        <v>0.0014556268627335233</v>
      </c>
    </row>
    <row r="44" spans="1:14" s="2" customFormat="1" ht="15">
      <c r="A44" s="1">
        <v>131</v>
      </c>
      <c r="B44" s="4">
        <f aca="true" t="shared" si="52" ref="B44:J44">B237+B427+B616</f>
        <v>0</v>
      </c>
      <c r="C44" s="4">
        <f t="shared" si="52"/>
        <v>570</v>
      </c>
      <c r="D44" s="4">
        <f t="shared" si="52"/>
        <v>366</v>
      </c>
      <c r="E44" s="4">
        <f t="shared" si="52"/>
        <v>0</v>
      </c>
      <c r="F44" s="4">
        <f t="shared" si="52"/>
        <v>426</v>
      </c>
      <c r="G44" s="4">
        <f t="shared" si="52"/>
        <v>226</v>
      </c>
      <c r="H44" s="4">
        <f t="shared" si="52"/>
        <v>10</v>
      </c>
      <c r="I44" s="4">
        <f t="shared" si="52"/>
        <v>143</v>
      </c>
      <c r="J44" s="4">
        <f t="shared" si="52"/>
        <v>0</v>
      </c>
      <c r="K44" s="5">
        <f t="shared" si="43"/>
        <v>193.44444444444446</v>
      </c>
      <c r="L44" s="6">
        <f t="shared" si="44"/>
        <v>9.054760497424126E-05</v>
      </c>
      <c r="M44" s="7">
        <v>131</v>
      </c>
      <c r="N44" s="12">
        <f t="shared" si="5"/>
        <v>0.0015461744677077646</v>
      </c>
    </row>
    <row r="45" spans="1:14" s="2" customFormat="1" ht="15">
      <c r="A45" s="1">
        <v>132</v>
      </c>
      <c r="B45" s="4">
        <f aca="true" t="shared" si="53" ref="B45:J45">B238+B428+B617</f>
        <v>68</v>
      </c>
      <c r="C45" s="4">
        <f t="shared" si="53"/>
        <v>388</v>
      </c>
      <c r="D45" s="4">
        <f t="shared" si="53"/>
        <v>232</v>
      </c>
      <c r="E45" s="4">
        <f t="shared" si="53"/>
        <v>133</v>
      </c>
      <c r="F45" s="4">
        <f t="shared" si="53"/>
        <v>196</v>
      </c>
      <c r="G45" s="4">
        <f t="shared" si="53"/>
        <v>49</v>
      </c>
      <c r="H45" s="4">
        <f t="shared" si="53"/>
        <v>90</v>
      </c>
      <c r="I45" s="4">
        <f t="shared" si="53"/>
        <v>156</v>
      </c>
      <c r="J45" s="4">
        <f t="shared" si="53"/>
        <v>0</v>
      </c>
      <c r="K45" s="5">
        <f t="shared" si="43"/>
        <v>145.77777777777777</v>
      </c>
      <c r="L45" s="6">
        <f t="shared" si="44"/>
        <v>6.823575975083546E-05</v>
      </c>
      <c r="M45" s="7">
        <v>132</v>
      </c>
      <c r="N45" s="12">
        <f t="shared" si="5"/>
        <v>0.0016144102274586</v>
      </c>
    </row>
    <row r="46" spans="1:14" s="2" customFormat="1" ht="15">
      <c r="A46" s="1">
        <v>133</v>
      </c>
      <c r="B46" s="4">
        <f aca="true" t="shared" si="54" ref="B46:J46">B239+B429+B618</f>
        <v>0</v>
      </c>
      <c r="C46" s="4">
        <f t="shared" si="54"/>
        <v>255</v>
      </c>
      <c r="D46" s="4">
        <f t="shared" si="54"/>
        <v>185</v>
      </c>
      <c r="E46" s="4">
        <f t="shared" si="54"/>
        <v>239</v>
      </c>
      <c r="F46" s="4">
        <f t="shared" si="54"/>
        <v>36</v>
      </c>
      <c r="G46" s="4">
        <f t="shared" si="54"/>
        <v>568</v>
      </c>
      <c r="H46" s="4">
        <f t="shared" si="54"/>
        <v>350</v>
      </c>
      <c r="I46" s="4">
        <f t="shared" si="54"/>
        <v>144</v>
      </c>
      <c r="J46" s="4">
        <f t="shared" si="54"/>
        <v>0</v>
      </c>
      <c r="K46" s="5">
        <f t="shared" si="43"/>
        <v>197.44444444444446</v>
      </c>
      <c r="L46" s="6">
        <f t="shared" si="44"/>
        <v>9.241992765033126E-05</v>
      </c>
      <c r="M46" s="7">
        <v>133</v>
      </c>
      <c r="N46" s="12">
        <f t="shared" si="5"/>
        <v>0.0017068301551089312</v>
      </c>
    </row>
    <row r="47" spans="1:14" s="2" customFormat="1" ht="15">
      <c r="A47" s="1">
        <v>134</v>
      </c>
      <c r="B47" s="4">
        <f aca="true" t="shared" si="55" ref="B47:J47">B240+B430+B619</f>
        <v>190</v>
      </c>
      <c r="C47" s="4">
        <f t="shared" si="55"/>
        <v>366</v>
      </c>
      <c r="D47" s="4">
        <f t="shared" si="55"/>
        <v>98</v>
      </c>
      <c r="E47" s="4">
        <f t="shared" si="55"/>
        <v>47</v>
      </c>
      <c r="F47" s="4">
        <f t="shared" si="55"/>
        <v>9</v>
      </c>
      <c r="G47" s="4">
        <f t="shared" si="55"/>
        <v>73</v>
      </c>
      <c r="H47" s="4">
        <f t="shared" si="55"/>
        <v>0</v>
      </c>
      <c r="I47" s="4">
        <f t="shared" si="55"/>
        <v>61</v>
      </c>
      <c r="J47" s="4">
        <f t="shared" si="55"/>
        <v>0</v>
      </c>
      <c r="K47" s="5">
        <f t="shared" si="43"/>
        <v>93.77777777777777</v>
      </c>
      <c r="L47" s="6">
        <f t="shared" si="44"/>
        <v>4.389556496166549E-05</v>
      </c>
      <c r="M47" s="7">
        <v>134</v>
      </c>
      <c r="N47" s="12">
        <f t="shared" si="5"/>
        <v>0.0017507257200705967</v>
      </c>
    </row>
    <row r="48" spans="1:14" s="2" customFormat="1" ht="15">
      <c r="A48" s="1">
        <v>135</v>
      </c>
      <c r="B48" s="4">
        <f aca="true" t="shared" si="56" ref="B48:J48">B241+B431+B620</f>
        <v>0</v>
      </c>
      <c r="C48" s="4">
        <f t="shared" si="56"/>
        <v>148</v>
      </c>
      <c r="D48" s="4">
        <f t="shared" si="56"/>
        <v>91</v>
      </c>
      <c r="E48" s="4">
        <f t="shared" si="56"/>
        <v>0</v>
      </c>
      <c r="F48" s="4">
        <f t="shared" si="56"/>
        <v>79</v>
      </c>
      <c r="G48" s="4">
        <f t="shared" si="56"/>
        <v>0</v>
      </c>
      <c r="H48" s="4">
        <f t="shared" si="56"/>
        <v>45</v>
      </c>
      <c r="I48" s="4">
        <f t="shared" si="56"/>
        <v>72</v>
      </c>
      <c r="J48" s="4">
        <f t="shared" si="56"/>
        <v>0</v>
      </c>
      <c r="K48" s="5">
        <f t="shared" si="43"/>
        <v>48.333333333333336</v>
      </c>
      <c r="L48" s="6">
        <f t="shared" si="44"/>
        <v>2.2623899002754134E-05</v>
      </c>
      <c r="M48" s="7">
        <v>135</v>
      </c>
      <c r="N48" s="12">
        <f t="shared" si="5"/>
        <v>0.001773349619073351</v>
      </c>
    </row>
    <row r="49" spans="1:14" s="2" customFormat="1" ht="15">
      <c r="A49" s="1">
        <v>136</v>
      </c>
      <c r="B49" s="4">
        <f aca="true" t="shared" si="57" ref="B49:J49">B242+B432+B621</f>
        <v>61</v>
      </c>
      <c r="C49" s="4">
        <f t="shared" si="57"/>
        <v>523</v>
      </c>
      <c r="D49" s="4">
        <f t="shared" si="57"/>
        <v>248</v>
      </c>
      <c r="E49" s="4">
        <f t="shared" si="57"/>
        <v>0</v>
      </c>
      <c r="F49" s="4">
        <f t="shared" si="57"/>
        <v>208</v>
      </c>
      <c r="G49" s="4">
        <f t="shared" si="57"/>
        <v>257</v>
      </c>
      <c r="H49" s="4">
        <f t="shared" si="57"/>
        <v>0</v>
      </c>
      <c r="I49" s="4">
        <f t="shared" si="57"/>
        <v>0</v>
      </c>
      <c r="J49" s="4">
        <f t="shared" si="57"/>
        <v>98</v>
      </c>
      <c r="K49" s="5">
        <f t="shared" si="43"/>
        <v>155</v>
      </c>
      <c r="L49" s="6">
        <f t="shared" si="44"/>
        <v>7.25525036984874E-05</v>
      </c>
      <c r="M49" s="7">
        <v>136</v>
      </c>
      <c r="N49" s="12">
        <f t="shared" si="5"/>
        <v>0.0018459021227718384</v>
      </c>
    </row>
    <row r="50" spans="1:14" s="2" customFormat="1" ht="15">
      <c r="A50" s="1">
        <v>137</v>
      </c>
      <c r="B50" s="4">
        <f aca="true" t="shared" si="58" ref="B50:J50">B243+B433+B622</f>
        <v>68</v>
      </c>
      <c r="C50" s="4">
        <f t="shared" si="58"/>
        <v>699</v>
      </c>
      <c r="D50" s="4">
        <f t="shared" si="58"/>
        <v>387</v>
      </c>
      <c r="E50" s="4">
        <f t="shared" si="58"/>
        <v>0</v>
      </c>
      <c r="F50" s="4">
        <f t="shared" si="58"/>
        <v>25</v>
      </c>
      <c r="G50" s="4">
        <f t="shared" si="58"/>
        <v>50</v>
      </c>
      <c r="H50" s="4">
        <f t="shared" si="58"/>
        <v>45</v>
      </c>
      <c r="I50" s="4">
        <f t="shared" si="58"/>
        <v>153</v>
      </c>
      <c r="J50" s="4">
        <f t="shared" si="58"/>
        <v>0</v>
      </c>
      <c r="K50" s="5">
        <f t="shared" si="43"/>
        <v>158.55555555555554</v>
      </c>
      <c r="L50" s="6">
        <f t="shared" si="44"/>
        <v>7.42167905216785E-05</v>
      </c>
      <c r="M50" s="7">
        <v>137</v>
      </c>
      <c r="N50" s="12">
        <f t="shared" si="5"/>
        <v>0.001920118913293517</v>
      </c>
    </row>
    <row r="51" spans="1:14" s="2" customFormat="1" ht="15">
      <c r="A51" s="1">
        <v>138</v>
      </c>
      <c r="B51" s="4">
        <f aca="true" t="shared" si="59" ref="B51:J51">B244+B434+B623</f>
        <v>222</v>
      </c>
      <c r="C51" s="4">
        <f t="shared" si="59"/>
        <v>297</v>
      </c>
      <c r="D51" s="4">
        <f t="shared" si="59"/>
        <v>186</v>
      </c>
      <c r="E51" s="4">
        <f t="shared" si="59"/>
        <v>0</v>
      </c>
      <c r="F51" s="4">
        <f t="shared" si="59"/>
        <v>33</v>
      </c>
      <c r="G51" s="4">
        <f t="shared" si="59"/>
        <v>19</v>
      </c>
      <c r="H51" s="4">
        <f t="shared" si="59"/>
        <v>194</v>
      </c>
      <c r="I51" s="4">
        <f t="shared" si="59"/>
        <v>81</v>
      </c>
      <c r="J51" s="4">
        <f t="shared" si="59"/>
        <v>0</v>
      </c>
      <c r="K51" s="5">
        <f t="shared" si="43"/>
        <v>114.66666666666667</v>
      </c>
      <c r="L51" s="6">
        <f t="shared" si="44"/>
        <v>5.3673250047913255E-05</v>
      </c>
      <c r="M51" s="7">
        <v>138</v>
      </c>
      <c r="N51" s="12">
        <f t="shared" si="5"/>
        <v>0.00197379216334143</v>
      </c>
    </row>
    <row r="52" spans="1:14" s="2" customFormat="1" ht="15">
      <c r="A52" s="1">
        <v>139</v>
      </c>
      <c r="B52" s="4">
        <f aca="true" t="shared" si="60" ref="B52:J52">B245+B435+B624</f>
        <v>0</v>
      </c>
      <c r="C52" s="4">
        <f t="shared" si="60"/>
        <v>116</v>
      </c>
      <c r="D52" s="4">
        <f t="shared" si="60"/>
        <v>194</v>
      </c>
      <c r="E52" s="4">
        <f t="shared" si="60"/>
        <v>0</v>
      </c>
      <c r="F52" s="4">
        <f t="shared" si="60"/>
        <v>48</v>
      </c>
      <c r="G52" s="4">
        <f t="shared" si="60"/>
        <v>33</v>
      </c>
      <c r="H52" s="4">
        <f t="shared" si="60"/>
        <v>50</v>
      </c>
      <c r="I52" s="4">
        <f t="shared" si="60"/>
        <v>71</v>
      </c>
      <c r="J52" s="4">
        <f t="shared" si="60"/>
        <v>0</v>
      </c>
      <c r="K52" s="5">
        <f t="shared" si="43"/>
        <v>56.888888888888886</v>
      </c>
      <c r="L52" s="6">
        <f t="shared" si="44"/>
        <v>2.662858917105774E-05</v>
      </c>
      <c r="M52" s="7">
        <v>139</v>
      </c>
      <c r="N52" s="12">
        <f t="shared" si="5"/>
        <v>0.002000420752512488</v>
      </c>
    </row>
    <row r="53" spans="1:14" s="2" customFormat="1" ht="15">
      <c r="A53" s="1">
        <v>140</v>
      </c>
      <c r="B53" s="4">
        <f aca="true" t="shared" si="61" ref="B53:J53">B246+B436+B625</f>
        <v>0</v>
      </c>
      <c r="C53" s="4">
        <f t="shared" si="61"/>
        <v>231</v>
      </c>
      <c r="D53" s="4">
        <f t="shared" si="61"/>
        <v>783</v>
      </c>
      <c r="E53" s="4">
        <f t="shared" si="61"/>
        <v>274</v>
      </c>
      <c r="F53" s="4">
        <f t="shared" si="61"/>
        <v>19</v>
      </c>
      <c r="G53" s="4">
        <f t="shared" si="61"/>
        <v>286</v>
      </c>
      <c r="H53" s="4">
        <f t="shared" si="61"/>
        <v>16</v>
      </c>
      <c r="I53" s="4">
        <f t="shared" si="61"/>
        <v>222</v>
      </c>
      <c r="J53" s="4">
        <f t="shared" si="61"/>
        <v>0</v>
      </c>
      <c r="K53" s="5">
        <f t="shared" si="43"/>
        <v>203.44444444444446</v>
      </c>
      <c r="L53" s="6">
        <f t="shared" si="44"/>
        <v>9.522841166446626E-05</v>
      </c>
      <c r="M53" s="7">
        <v>140</v>
      </c>
      <c r="N53" s="12">
        <f t="shared" si="5"/>
        <v>0.002095649164176954</v>
      </c>
    </row>
    <row r="54" spans="1:14" s="2" customFormat="1" ht="15">
      <c r="A54" s="1">
        <v>141</v>
      </c>
      <c r="B54" s="4">
        <f aca="true" t="shared" si="62" ref="B54:J54">B247+B437+B626</f>
        <v>100</v>
      </c>
      <c r="C54" s="4">
        <f t="shared" si="62"/>
        <v>866</v>
      </c>
      <c r="D54" s="4">
        <f t="shared" si="62"/>
        <v>536</v>
      </c>
      <c r="E54" s="4">
        <f t="shared" si="62"/>
        <v>221</v>
      </c>
      <c r="F54" s="4">
        <f t="shared" si="62"/>
        <v>246</v>
      </c>
      <c r="G54" s="4">
        <f t="shared" si="62"/>
        <v>294</v>
      </c>
      <c r="H54" s="4">
        <f t="shared" si="62"/>
        <v>40</v>
      </c>
      <c r="I54" s="4">
        <f t="shared" si="62"/>
        <v>360</v>
      </c>
      <c r="J54" s="4">
        <f t="shared" si="62"/>
        <v>0</v>
      </c>
      <c r="K54" s="5">
        <f t="shared" si="43"/>
        <v>295.8888888888889</v>
      </c>
      <c r="L54" s="6">
        <f t="shared" si="44"/>
        <v>0.00013849986906743509</v>
      </c>
      <c r="M54" s="7">
        <v>141</v>
      </c>
      <c r="N54" s="12">
        <f t="shared" si="5"/>
        <v>0.002234149033244389</v>
      </c>
    </row>
    <row r="55" spans="1:14" s="2" customFormat="1" ht="15">
      <c r="A55" s="1">
        <v>142</v>
      </c>
      <c r="B55" s="4">
        <f aca="true" t="shared" si="63" ref="B55:J55">B248+B438+B627</f>
        <v>96</v>
      </c>
      <c r="C55" s="4">
        <f t="shared" si="63"/>
        <v>759</v>
      </c>
      <c r="D55" s="4">
        <f t="shared" si="63"/>
        <v>1457</v>
      </c>
      <c r="E55" s="4">
        <f t="shared" si="63"/>
        <v>0</v>
      </c>
      <c r="F55" s="4">
        <f t="shared" si="63"/>
        <v>15</v>
      </c>
      <c r="G55" s="4">
        <f t="shared" si="63"/>
        <v>287</v>
      </c>
      <c r="H55" s="4">
        <f t="shared" si="63"/>
        <v>90</v>
      </c>
      <c r="I55" s="4">
        <f t="shared" si="63"/>
        <v>350</v>
      </c>
      <c r="J55" s="4">
        <f t="shared" si="63"/>
        <v>0</v>
      </c>
      <c r="K55" s="5">
        <f t="shared" si="43"/>
        <v>339.3333333333333</v>
      </c>
      <c r="L55" s="6">
        <f t="shared" si="44"/>
        <v>0.00015883537368830143</v>
      </c>
      <c r="M55" s="7">
        <v>142</v>
      </c>
      <c r="N55" s="12">
        <f t="shared" si="5"/>
        <v>0.0023929844069326906</v>
      </c>
    </row>
    <row r="56" spans="1:14" s="2" customFormat="1" ht="15">
      <c r="A56" s="1">
        <v>143</v>
      </c>
      <c r="B56" s="4">
        <f aca="true" t="shared" si="64" ref="B56:J56">B249+B439+B628</f>
        <v>91</v>
      </c>
      <c r="C56" s="4">
        <f t="shared" si="64"/>
        <v>1448</v>
      </c>
      <c r="D56" s="4">
        <f t="shared" si="64"/>
        <v>2419</v>
      </c>
      <c r="E56" s="4">
        <f t="shared" si="64"/>
        <v>98</v>
      </c>
      <c r="F56" s="4">
        <f t="shared" si="64"/>
        <v>0</v>
      </c>
      <c r="G56" s="4">
        <f t="shared" si="64"/>
        <v>14</v>
      </c>
      <c r="H56" s="4">
        <f t="shared" si="64"/>
        <v>45</v>
      </c>
      <c r="I56" s="4">
        <f t="shared" si="64"/>
        <v>632</v>
      </c>
      <c r="J56" s="4">
        <f t="shared" si="64"/>
        <v>0</v>
      </c>
      <c r="K56" s="5">
        <f t="shared" si="43"/>
        <v>527.4444444444445</v>
      </c>
      <c r="L56" s="6">
        <f t="shared" si="44"/>
        <v>0.00024688654842775604</v>
      </c>
      <c r="M56" s="7">
        <v>143</v>
      </c>
      <c r="N56" s="12">
        <f t="shared" si="5"/>
        <v>0.0026398709553604465</v>
      </c>
    </row>
    <row r="57" spans="1:14" s="2" customFormat="1" ht="15">
      <c r="A57" s="1">
        <v>144</v>
      </c>
      <c r="B57" s="4">
        <f aca="true" t="shared" si="65" ref="B57:J57">B250+B440+B629</f>
        <v>273</v>
      </c>
      <c r="C57" s="4">
        <f t="shared" si="65"/>
        <v>2420</v>
      </c>
      <c r="D57" s="4">
        <f t="shared" si="65"/>
        <v>3186</v>
      </c>
      <c r="E57" s="4">
        <f t="shared" si="65"/>
        <v>0</v>
      </c>
      <c r="F57" s="4">
        <f t="shared" si="65"/>
        <v>203</v>
      </c>
      <c r="G57" s="4">
        <f t="shared" si="65"/>
        <v>875</v>
      </c>
      <c r="H57" s="4">
        <f t="shared" si="65"/>
        <v>124</v>
      </c>
      <c r="I57" s="4">
        <f t="shared" si="65"/>
        <v>519</v>
      </c>
      <c r="J57" s="4">
        <f t="shared" si="65"/>
        <v>137</v>
      </c>
      <c r="K57" s="5">
        <f t="shared" si="43"/>
        <v>859.6666666666666</v>
      </c>
      <c r="L57" s="6">
        <f t="shared" si="44"/>
        <v>0.00040239334846967523</v>
      </c>
      <c r="M57" s="7">
        <v>144</v>
      </c>
      <c r="N57" s="12">
        <f t="shared" si="5"/>
        <v>0.003042264303830122</v>
      </c>
    </row>
    <row r="58" spans="1:14" s="2" customFormat="1" ht="15">
      <c r="A58" s="1">
        <v>145</v>
      </c>
      <c r="B58" s="4">
        <f aca="true" t="shared" si="66" ref="B58:J58">B251+B441+B630</f>
        <v>80</v>
      </c>
      <c r="C58" s="4">
        <f t="shared" si="66"/>
        <v>1536</v>
      </c>
      <c r="D58" s="4">
        <f t="shared" si="66"/>
        <v>2068</v>
      </c>
      <c r="E58" s="4">
        <f t="shared" si="66"/>
        <v>490</v>
      </c>
      <c r="F58" s="4">
        <f t="shared" si="66"/>
        <v>23</v>
      </c>
      <c r="G58" s="4">
        <f t="shared" si="66"/>
        <v>297</v>
      </c>
      <c r="H58" s="4">
        <f t="shared" si="66"/>
        <v>240</v>
      </c>
      <c r="I58" s="4">
        <f t="shared" si="66"/>
        <v>909</v>
      </c>
      <c r="J58" s="4">
        <f t="shared" si="66"/>
        <v>932</v>
      </c>
      <c r="K58" s="5">
        <f t="shared" si="43"/>
        <v>730.5555555555555</v>
      </c>
      <c r="L58" s="6">
        <f t="shared" si="44"/>
        <v>0.0003419589332025481</v>
      </c>
      <c r="M58" s="7">
        <v>145</v>
      </c>
      <c r="N58" s="12">
        <f t="shared" si="5"/>
        <v>0.00338422323703267</v>
      </c>
    </row>
    <row r="59" spans="1:14" s="2" customFormat="1" ht="15">
      <c r="A59" s="1">
        <v>146</v>
      </c>
      <c r="B59" s="4">
        <f aca="true" t="shared" si="67" ref="B59:J59">B252+B442+B631</f>
        <v>550</v>
      </c>
      <c r="C59" s="4">
        <f t="shared" si="67"/>
        <v>712</v>
      </c>
      <c r="D59" s="4">
        <f t="shared" si="67"/>
        <v>3632</v>
      </c>
      <c r="E59" s="4">
        <f t="shared" si="67"/>
        <v>0</v>
      </c>
      <c r="F59" s="4">
        <f t="shared" si="67"/>
        <v>45</v>
      </c>
      <c r="G59" s="4">
        <f t="shared" si="67"/>
        <v>64</v>
      </c>
      <c r="H59" s="4">
        <f t="shared" si="67"/>
        <v>225</v>
      </c>
      <c r="I59" s="4">
        <f t="shared" si="67"/>
        <v>584</v>
      </c>
      <c r="J59" s="4">
        <f t="shared" si="67"/>
        <v>1555</v>
      </c>
      <c r="K59" s="5">
        <f t="shared" si="43"/>
        <v>818.5555555555555</v>
      </c>
      <c r="L59" s="6">
        <f t="shared" si="44"/>
        <v>0.00038315003207652803</v>
      </c>
      <c r="M59" s="7">
        <v>146</v>
      </c>
      <c r="N59" s="12">
        <f t="shared" si="5"/>
        <v>0.003767373269109198</v>
      </c>
    </row>
    <row r="60" spans="1:14" s="2" customFormat="1" ht="15">
      <c r="A60" s="1">
        <v>147</v>
      </c>
      <c r="B60" s="4">
        <f aca="true" t="shared" si="68" ref="B60:J60">B253+B443+B632</f>
        <v>401</v>
      </c>
      <c r="C60" s="4">
        <f t="shared" si="68"/>
        <v>1631</v>
      </c>
      <c r="D60" s="4">
        <f t="shared" si="68"/>
        <v>6709</v>
      </c>
      <c r="E60" s="4">
        <f t="shared" si="68"/>
        <v>525</v>
      </c>
      <c r="F60" s="4">
        <f t="shared" si="68"/>
        <v>76</v>
      </c>
      <c r="G60" s="4">
        <f t="shared" si="68"/>
        <v>103</v>
      </c>
      <c r="H60" s="4">
        <f t="shared" si="68"/>
        <v>104</v>
      </c>
      <c r="I60" s="4">
        <f t="shared" si="68"/>
        <v>675</v>
      </c>
      <c r="J60" s="4">
        <f t="shared" si="68"/>
        <v>2189</v>
      </c>
      <c r="K60" s="5">
        <f t="shared" si="43"/>
        <v>1379.2222222222222</v>
      </c>
      <c r="L60" s="6">
        <f t="shared" si="44"/>
        <v>0.000645587260508476</v>
      </c>
      <c r="M60" s="7">
        <v>147</v>
      </c>
      <c r="N60" s="12">
        <f t="shared" si="5"/>
        <v>0.004412960529617674</v>
      </c>
    </row>
    <row r="61" spans="1:14" s="2" customFormat="1" ht="15">
      <c r="A61" s="1">
        <v>148</v>
      </c>
      <c r="B61" s="4">
        <f aca="true" t="shared" si="69" ref="B61:J61">B254+B444+B633</f>
        <v>63</v>
      </c>
      <c r="C61" s="4">
        <f t="shared" si="69"/>
        <v>2474</v>
      </c>
      <c r="D61" s="4">
        <f t="shared" si="69"/>
        <v>4802</v>
      </c>
      <c r="E61" s="4">
        <f t="shared" si="69"/>
        <v>146</v>
      </c>
      <c r="F61" s="4">
        <f t="shared" si="69"/>
        <v>1068</v>
      </c>
      <c r="G61" s="4">
        <f t="shared" si="69"/>
        <v>70</v>
      </c>
      <c r="H61" s="4">
        <f t="shared" si="69"/>
        <v>61</v>
      </c>
      <c r="I61" s="4">
        <f t="shared" si="69"/>
        <v>751</v>
      </c>
      <c r="J61" s="4">
        <f t="shared" si="69"/>
        <v>6592</v>
      </c>
      <c r="K61" s="5">
        <f t="shared" si="43"/>
        <v>1780.7777777777778</v>
      </c>
      <c r="L61" s="6">
        <f t="shared" si="44"/>
        <v>0.0008335476536026218</v>
      </c>
      <c r="M61" s="7">
        <v>148</v>
      </c>
      <c r="N61" s="12">
        <f t="shared" si="5"/>
        <v>0.005246508183220296</v>
      </c>
    </row>
    <row r="62" spans="1:14" s="2" customFormat="1" ht="15">
      <c r="A62" s="1">
        <v>149</v>
      </c>
      <c r="B62" s="4">
        <f aca="true" t="shared" si="70" ref="B62:J62">B255+B445+B634</f>
        <v>488</v>
      </c>
      <c r="C62" s="4">
        <f t="shared" si="70"/>
        <v>2040</v>
      </c>
      <c r="D62" s="4">
        <f t="shared" si="70"/>
        <v>4967</v>
      </c>
      <c r="E62" s="4">
        <f t="shared" si="70"/>
        <v>484</v>
      </c>
      <c r="F62" s="4">
        <f t="shared" si="70"/>
        <v>3296</v>
      </c>
      <c r="G62" s="4">
        <f t="shared" si="70"/>
        <v>67</v>
      </c>
      <c r="H62" s="4">
        <f t="shared" si="70"/>
        <v>315</v>
      </c>
      <c r="I62" s="4">
        <f t="shared" si="70"/>
        <v>1105</v>
      </c>
      <c r="J62" s="4">
        <f t="shared" si="70"/>
        <v>8801</v>
      </c>
      <c r="K62" s="5">
        <f t="shared" si="43"/>
        <v>2395.8888888888887</v>
      </c>
      <c r="L62" s="6">
        <f t="shared" si="44"/>
        <v>0.0011214692740146835</v>
      </c>
      <c r="M62" s="7">
        <v>149</v>
      </c>
      <c r="N62" s="12">
        <f t="shared" si="5"/>
        <v>0.006367977457234979</v>
      </c>
    </row>
    <row r="63" spans="1:14" s="2" customFormat="1" ht="15">
      <c r="A63" s="1">
        <v>150</v>
      </c>
      <c r="B63" s="4">
        <f aca="true" t="shared" si="71" ref="B63:J63">B256+B446+B635</f>
        <v>1392</v>
      </c>
      <c r="C63" s="4">
        <f t="shared" si="71"/>
        <v>1891</v>
      </c>
      <c r="D63" s="4">
        <f t="shared" si="71"/>
        <v>5557</v>
      </c>
      <c r="E63" s="4">
        <f t="shared" si="71"/>
        <v>70</v>
      </c>
      <c r="F63" s="4">
        <f t="shared" si="71"/>
        <v>6439</v>
      </c>
      <c r="G63" s="4">
        <f t="shared" si="71"/>
        <v>56</v>
      </c>
      <c r="H63" s="4">
        <f t="shared" si="71"/>
        <v>1225</v>
      </c>
      <c r="I63" s="4">
        <f t="shared" si="71"/>
        <v>1569</v>
      </c>
      <c r="J63" s="4">
        <f t="shared" si="71"/>
        <v>7191</v>
      </c>
      <c r="K63" s="5">
        <f t="shared" si="43"/>
        <v>2821.1111111111113</v>
      </c>
      <c r="L63" s="6">
        <f t="shared" si="44"/>
        <v>0.0013205075762756954</v>
      </c>
      <c r="M63" s="7">
        <v>150</v>
      </c>
      <c r="N63" s="12">
        <f t="shared" si="5"/>
        <v>0.007688485033510675</v>
      </c>
    </row>
    <row r="64" spans="1:14" s="2" customFormat="1" ht="15">
      <c r="A64" s="1">
        <v>151</v>
      </c>
      <c r="B64" s="4">
        <f aca="true" t="shared" si="72" ref="B64:J64">B257+B447+B636</f>
        <v>532</v>
      </c>
      <c r="C64" s="4">
        <f t="shared" si="72"/>
        <v>2290</v>
      </c>
      <c r="D64" s="4">
        <f t="shared" si="72"/>
        <v>2461</v>
      </c>
      <c r="E64" s="4">
        <f t="shared" si="72"/>
        <v>1397</v>
      </c>
      <c r="F64" s="4">
        <f t="shared" si="72"/>
        <v>6388</v>
      </c>
      <c r="G64" s="4">
        <f t="shared" si="72"/>
        <v>896</v>
      </c>
      <c r="H64" s="4">
        <f t="shared" si="72"/>
        <v>977</v>
      </c>
      <c r="I64" s="4">
        <f t="shared" si="72"/>
        <v>3946</v>
      </c>
      <c r="J64" s="4">
        <f t="shared" si="72"/>
        <v>6367</v>
      </c>
      <c r="K64" s="5">
        <f t="shared" si="43"/>
        <v>2806</v>
      </c>
      <c r="L64" s="6">
        <f t="shared" si="44"/>
        <v>0.001313434357277133</v>
      </c>
      <c r="M64" s="7">
        <v>151</v>
      </c>
      <c r="N64" s="12">
        <f t="shared" si="5"/>
        <v>0.009001919390787809</v>
      </c>
    </row>
    <row r="65" spans="1:14" s="2" customFormat="1" ht="15">
      <c r="A65" s="1">
        <v>152</v>
      </c>
      <c r="B65" s="4">
        <f aca="true" t="shared" si="73" ref="B65:J65">B258+B448+B637</f>
        <v>1185</v>
      </c>
      <c r="C65" s="4">
        <f t="shared" si="73"/>
        <v>3848</v>
      </c>
      <c r="D65" s="4">
        <f t="shared" si="73"/>
        <v>2661</v>
      </c>
      <c r="E65" s="4">
        <f t="shared" si="73"/>
        <v>4754</v>
      </c>
      <c r="F65" s="4">
        <f t="shared" si="73"/>
        <v>4303</v>
      </c>
      <c r="G65" s="4">
        <f t="shared" si="73"/>
        <v>2690</v>
      </c>
      <c r="H65" s="4">
        <f t="shared" si="73"/>
        <v>1739</v>
      </c>
      <c r="I65" s="4">
        <f t="shared" si="73"/>
        <v>5981</v>
      </c>
      <c r="J65" s="4">
        <f t="shared" si="73"/>
        <v>21691</v>
      </c>
      <c r="K65" s="5">
        <f t="shared" si="43"/>
        <v>5428</v>
      </c>
      <c r="L65" s="6">
        <f t="shared" si="44"/>
        <v>0.0025407418714541263</v>
      </c>
      <c r="M65" s="7">
        <v>152</v>
      </c>
      <c r="N65" s="12">
        <f t="shared" si="5"/>
        <v>0.011542661262241936</v>
      </c>
    </row>
    <row r="66" spans="1:14" s="2" customFormat="1" ht="15">
      <c r="A66" s="1">
        <v>153</v>
      </c>
      <c r="B66" s="4">
        <f aca="true" t="shared" si="74" ref="B66:J66">B259+B449+B638</f>
        <v>832</v>
      </c>
      <c r="C66" s="4">
        <f t="shared" si="74"/>
        <v>831</v>
      </c>
      <c r="D66" s="4">
        <f t="shared" si="74"/>
        <v>1489</v>
      </c>
      <c r="E66" s="4">
        <f t="shared" si="74"/>
        <v>29229</v>
      </c>
      <c r="F66" s="4">
        <f t="shared" si="74"/>
        <v>5814</v>
      </c>
      <c r="G66" s="4">
        <f t="shared" si="74"/>
        <v>7774</v>
      </c>
      <c r="H66" s="4">
        <f t="shared" si="74"/>
        <v>984</v>
      </c>
      <c r="I66" s="4">
        <f t="shared" si="74"/>
        <v>6014</v>
      </c>
      <c r="J66" s="4">
        <f t="shared" si="74"/>
        <v>45968</v>
      </c>
      <c r="K66" s="5">
        <f t="shared" si="43"/>
        <v>10992.777777777777</v>
      </c>
      <c r="L66" s="6">
        <f t="shared" si="44"/>
        <v>0.005145506776637885</v>
      </c>
      <c r="M66" s="7">
        <v>153</v>
      </c>
      <c r="N66" s="12">
        <f t="shared" si="5"/>
        <v>0.01668816803887982</v>
      </c>
    </row>
    <row r="67" spans="1:14" s="2" customFormat="1" ht="15">
      <c r="A67" s="1">
        <v>154</v>
      </c>
      <c r="B67" s="4">
        <f aca="true" t="shared" si="75" ref="B67:J67">B260+B450+B639</f>
        <v>2399</v>
      </c>
      <c r="C67" s="4">
        <f t="shared" si="75"/>
        <v>10996</v>
      </c>
      <c r="D67" s="4">
        <f t="shared" si="75"/>
        <v>3943</v>
      </c>
      <c r="E67" s="4">
        <f t="shared" si="75"/>
        <v>11538</v>
      </c>
      <c r="F67" s="4">
        <f t="shared" si="75"/>
        <v>9110</v>
      </c>
      <c r="G67" s="4">
        <f t="shared" si="75"/>
        <v>15357</v>
      </c>
      <c r="H67" s="4">
        <f t="shared" si="75"/>
        <v>3286</v>
      </c>
      <c r="I67" s="4">
        <f t="shared" si="75"/>
        <v>5893</v>
      </c>
      <c r="J67" s="4">
        <f t="shared" si="75"/>
        <v>66598</v>
      </c>
      <c r="K67" s="5">
        <f t="shared" si="43"/>
        <v>14346.666666666666</v>
      </c>
      <c r="L67" s="6">
        <f t="shared" si="44"/>
        <v>0.006715397331576123</v>
      </c>
      <c r="M67" s="7">
        <v>154</v>
      </c>
      <c r="N67" s="12">
        <f t="shared" si="5"/>
        <v>0.02340356537045594</v>
      </c>
    </row>
    <row r="68" spans="1:14" s="2" customFormat="1" ht="15">
      <c r="A68" s="1">
        <v>155</v>
      </c>
      <c r="B68" s="4">
        <f aca="true" t="shared" si="76" ref="B68:J68">B261+B451+B640</f>
        <v>1401</v>
      </c>
      <c r="C68" s="4">
        <f t="shared" si="76"/>
        <v>23791</v>
      </c>
      <c r="D68" s="4">
        <f t="shared" si="76"/>
        <v>5267</v>
      </c>
      <c r="E68" s="4">
        <f t="shared" si="76"/>
        <v>6080</v>
      </c>
      <c r="F68" s="4">
        <f t="shared" si="76"/>
        <v>6922</v>
      </c>
      <c r="G68" s="4">
        <f t="shared" si="76"/>
        <v>6480</v>
      </c>
      <c r="H68" s="4">
        <f t="shared" si="76"/>
        <v>1845</v>
      </c>
      <c r="I68" s="4">
        <f t="shared" si="76"/>
        <v>9258</v>
      </c>
      <c r="J68" s="4">
        <f t="shared" si="76"/>
        <v>54116</v>
      </c>
      <c r="K68" s="5">
        <f aca="true" t="shared" si="77" ref="K68:K99">AVERAGE(B68:J68)</f>
        <v>12795.555555555555</v>
      </c>
      <c r="L68" s="6">
        <f aca="true" t="shared" si="78" ref="L68:L99">K68/K$191</f>
        <v>0.005989352204959002</v>
      </c>
      <c r="M68" s="7">
        <v>155</v>
      </c>
      <c r="N68" s="12">
        <f t="shared" si="5"/>
        <v>0.029392917575414942</v>
      </c>
    </row>
    <row r="69" spans="1:14" s="2" customFormat="1" ht="15">
      <c r="A69" s="1">
        <v>156</v>
      </c>
      <c r="B69" s="4">
        <f aca="true" t="shared" si="79" ref="B69:J69">B262+B452+B641</f>
        <v>788</v>
      </c>
      <c r="C69" s="4">
        <f t="shared" si="79"/>
        <v>4359</v>
      </c>
      <c r="D69" s="4">
        <f t="shared" si="79"/>
        <v>7239</v>
      </c>
      <c r="E69" s="4">
        <f t="shared" si="79"/>
        <v>5197</v>
      </c>
      <c r="F69" s="4">
        <f t="shared" si="79"/>
        <v>15180</v>
      </c>
      <c r="G69" s="4">
        <f t="shared" si="79"/>
        <v>20861</v>
      </c>
      <c r="H69" s="4">
        <f t="shared" si="79"/>
        <v>3318</v>
      </c>
      <c r="I69" s="4">
        <f t="shared" si="79"/>
        <v>13312</v>
      </c>
      <c r="J69" s="4">
        <f t="shared" si="79"/>
        <v>33826</v>
      </c>
      <c r="K69" s="5">
        <f t="shared" si="77"/>
        <v>11564.444444444445</v>
      </c>
      <c r="L69" s="6">
        <f t="shared" si="78"/>
        <v>0.005413092892429082</v>
      </c>
      <c r="M69" s="7">
        <v>156</v>
      </c>
      <c r="N69" s="12">
        <f t="shared" si="5"/>
        <v>0.034806010467844026</v>
      </c>
    </row>
    <row r="70" spans="1:14" s="2" customFormat="1" ht="15">
      <c r="A70" s="1">
        <v>157</v>
      </c>
      <c r="B70" s="4">
        <f aca="true" t="shared" si="80" ref="B70:J70">B263+B453+B642</f>
        <v>605</v>
      </c>
      <c r="C70" s="4">
        <f t="shared" si="80"/>
        <v>9584</v>
      </c>
      <c r="D70" s="4">
        <f t="shared" si="80"/>
        <v>12344</v>
      </c>
      <c r="E70" s="4">
        <f t="shared" si="80"/>
        <v>9773</v>
      </c>
      <c r="F70" s="4">
        <f t="shared" si="80"/>
        <v>26065</v>
      </c>
      <c r="G70" s="4">
        <f t="shared" si="80"/>
        <v>34680</v>
      </c>
      <c r="H70" s="4">
        <f t="shared" si="80"/>
        <v>2024</v>
      </c>
      <c r="I70" s="4">
        <f t="shared" si="80"/>
        <v>18308</v>
      </c>
      <c r="J70" s="4">
        <f t="shared" si="80"/>
        <v>36027</v>
      </c>
      <c r="K70" s="5">
        <f t="shared" si="77"/>
        <v>16601.11111111111</v>
      </c>
      <c r="L70" s="6">
        <f t="shared" si="78"/>
        <v>0.007770659195405735</v>
      </c>
      <c r="M70" s="7">
        <v>157</v>
      </c>
      <c r="N70" s="12">
        <f aca="true" t="shared" si="81" ref="N70:N133">N69+L70</f>
        <v>0.04257666966324976</v>
      </c>
    </row>
    <row r="71" spans="1:14" s="2" customFormat="1" ht="15">
      <c r="A71" s="1">
        <v>158</v>
      </c>
      <c r="B71" s="4">
        <f aca="true" t="shared" si="82" ref="B71:J71">B264+B454+B643</f>
        <v>1747</v>
      </c>
      <c r="C71" s="4">
        <f t="shared" si="82"/>
        <v>24321</v>
      </c>
      <c r="D71" s="4">
        <f t="shared" si="82"/>
        <v>19160</v>
      </c>
      <c r="E71" s="4">
        <f t="shared" si="82"/>
        <v>38239</v>
      </c>
      <c r="F71" s="4">
        <f t="shared" si="82"/>
        <v>28388</v>
      </c>
      <c r="G71" s="4">
        <f t="shared" si="82"/>
        <v>80845</v>
      </c>
      <c r="H71" s="4">
        <f t="shared" si="82"/>
        <v>2120</v>
      </c>
      <c r="I71" s="4">
        <f t="shared" si="82"/>
        <v>26514</v>
      </c>
      <c r="J71" s="4">
        <f t="shared" si="82"/>
        <v>45382</v>
      </c>
      <c r="K71" s="5">
        <f t="shared" si="77"/>
        <v>29635.11111111111</v>
      </c>
      <c r="L71" s="6">
        <f t="shared" si="78"/>
        <v>0.013871622635444992</v>
      </c>
      <c r="M71" s="7">
        <v>158</v>
      </c>
      <c r="N71" s="12">
        <f t="shared" si="81"/>
        <v>0.05644829229869475</v>
      </c>
    </row>
    <row r="72" spans="1:14" s="2" customFormat="1" ht="15">
      <c r="A72" s="1">
        <v>159</v>
      </c>
      <c r="B72" s="4">
        <f aca="true" t="shared" si="83" ref="B72:J72">B265+B455+B644</f>
        <v>4555</v>
      </c>
      <c r="C72" s="4">
        <f t="shared" si="83"/>
        <v>26365</v>
      </c>
      <c r="D72" s="4">
        <f t="shared" si="83"/>
        <v>16235</v>
      </c>
      <c r="E72" s="4">
        <f t="shared" si="83"/>
        <v>37596</v>
      </c>
      <c r="F72" s="4">
        <f t="shared" si="83"/>
        <v>50932</v>
      </c>
      <c r="G72" s="4">
        <f t="shared" si="83"/>
        <v>59716</v>
      </c>
      <c r="H72" s="4">
        <f t="shared" si="83"/>
        <v>1230</v>
      </c>
      <c r="I72" s="4">
        <f t="shared" si="83"/>
        <v>26228</v>
      </c>
      <c r="J72" s="4">
        <f t="shared" si="83"/>
        <v>51444</v>
      </c>
      <c r="K72" s="5">
        <f t="shared" si="77"/>
        <v>30477.88888888889</v>
      </c>
      <c r="L72" s="6">
        <f t="shared" si="78"/>
        <v>0.01426611062150451</v>
      </c>
      <c r="M72" s="7">
        <v>159</v>
      </c>
      <c r="N72" s="12">
        <f t="shared" si="81"/>
        <v>0.07071440292019926</v>
      </c>
    </row>
    <row r="73" spans="1:14" s="2" customFormat="1" ht="15">
      <c r="A73" s="1">
        <v>160</v>
      </c>
      <c r="B73" s="4">
        <f aca="true" t="shared" si="84" ref="B73:J73">B266+B456+B645</f>
        <v>5711</v>
      </c>
      <c r="C73" s="4">
        <f t="shared" si="84"/>
        <v>31789</v>
      </c>
      <c r="D73" s="4">
        <f t="shared" si="84"/>
        <v>15722</v>
      </c>
      <c r="E73" s="4">
        <f t="shared" si="84"/>
        <v>25082</v>
      </c>
      <c r="F73" s="4">
        <f t="shared" si="84"/>
        <v>13815</v>
      </c>
      <c r="G73" s="4">
        <f t="shared" si="84"/>
        <v>33398</v>
      </c>
      <c r="H73" s="4">
        <f t="shared" si="84"/>
        <v>3062</v>
      </c>
      <c r="I73" s="4">
        <f t="shared" si="84"/>
        <v>17466</v>
      </c>
      <c r="J73" s="4">
        <f t="shared" si="84"/>
        <v>35041</v>
      </c>
      <c r="K73" s="5">
        <f t="shared" si="77"/>
        <v>20120.666666666668</v>
      </c>
      <c r="L73" s="6">
        <f t="shared" si="78"/>
        <v>0.009418095114512035</v>
      </c>
      <c r="M73" s="7">
        <v>160</v>
      </c>
      <c r="N73" s="12">
        <f t="shared" si="81"/>
        <v>0.0801324980347113</v>
      </c>
    </row>
    <row r="74" spans="1:14" s="2" customFormat="1" ht="15">
      <c r="A74" s="1">
        <v>161</v>
      </c>
      <c r="B74" s="4">
        <f aca="true" t="shared" si="85" ref="B74:J74">B267+B457+B646</f>
        <v>9203</v>
      </c>
      <c r="C74" s="4">
        <f t="shared" si="85"/>
        <v>52971</v>
      </c>
      <c r="D74" s="4">
        <f t="shared" si="85"/>
        <v>12426</v>
      </c>
      <c r="E74" s="4">
        <f t="shared" si="85"/>
        <v>25394</v>
      </c>
      <c r="F74" s="4">
        <f t="shared" si="85"/>
        <v>29860</v>
      </c>
      <c r="G74" s="4">
        <f t="shared" si="85"/>
        <v>63338</v>
      </c>
      <c r="H74" s="4">
        <f t="shared" si="85"/>
        <v>4505</v>
      </c>
      <c r="I74" s="4">
        <f t="shared" si="85"/>
        <v>14908</v>
      </c>
      <c r="J74" s="4">
        <f t="shared" si="85"/>
        <v>45269</v>
      </c>
      <c r="K74" s="5">
        <f t="shared" si="77"/>
        <v>28652.666666666668</v>
      </c>
      <c r="L74" s="6">
        <f t="shared" si="78"/>
        <v>0.013411759382612</v>
      </c>
      <c r="M74" s="7">
        <v>161</v>
      </c>
      <c r="N74" s="12">
        <f t="shared" si="81"/>
        <v>0.0935442574173233</v>
      </c>
    </row>
    <row r="75" spans="1:14" s="2" customFormat="1" ht="15">
      <c r="A75" s="1">
        <v>162</v>
      </c>
      <c r="B75" s="4">
        <f aca="true" t="shared" si="86" ref="B75:J75">B268+B458+B647</f>
        <v>15845</v>
      </c>
      <c r="C75" s="4">
        <f t="shared" si="86"/>
        <v>83004</v>
      </c>
      <c r="D75" s="4">
        <f t="shared" si="86"/>
        <v>5451</v>
      </c>
      <c r="E75" s="4">
        <f t="shared" si="86"/>
        <v>37301</v>
      </c>
      <c r="F75" s="4">
        <f t="shared" si="86"/>
        <v>42507</v>
      </c>
      <c r="G75" s="4">
        <f t="shared" si="86"/>
        <v>50117</v>
      </c>
      <c r="H75" s="4">
        <f t="shared" si="86"/>
        <v>4024</v>
      </c>
      <c r="I75" s="4">
        <f t="shared" si="86"/>
        <v>13989</v>
      </c>
      <c r="J75" s="4">
        <f t="shared" si="86"/>
        <v>41223</v>
      </c>
      <c r="K75" s="5">
        <f t="shared" si="77"/>
        <v>32606.777777777777</v>
      </c>
      <c r="L75" s="6">
        <f t="shared" si="78"/>
        <v>0.015262602356890186</v>
      </c>
      <c r="M75" s="7">
        <v>162</v>
      </c>
      <c r="N75" s="12">
        <f t="shared" si="81"/>
        <v>0.10880685977421349</v>
      </c>
    </row>
    <row r="76" spans="1:14" s="2" customFormat="1" ht="15">
      <c r="A76" s="1">
        <v>163</v>
      </c>
      <c r="B76" s="4">
        <f aca="true" t="shared" si="87" ref="B76:J76">B269+B459+B648</f>
        <v>18385</v>
      </c>
      <c r="C76" s="4">
        <f t="shared" si="87"/>
        <v>30869</v>
      </c>
      <c r="D76" s="4">
        <f t="shared" si="87"/>
        <v>3315</v>
      </c>
      <c r="E76" s="4">
        <f t="shared" si="87"/>
        <v>29228</v>
      </c>
      <c r="F76" s="4">
        <f t="shared" si="87"/>
        <v>17857</v>
      </c>
      <c r="G76" s="4">
        <f t="shared" si="87"/>
        <v>10080</v>
      </c>
      <c r="H76" s="4">
        <f t="shared" si="87"/>
        <v>4525</v>
      </c>
      <c r="I76" s="4">
        <f t="shared" si="87"/>
        <v>15995</v>
      </c>
      <c r="J76" s="4">
        <f t="shared" si="87"/>
        <v>58867</v>
      </c>
      <c r="K76" s="5">
        <f t="shared" si="77"/>
        <v>21013.444444444445</v>
      </c>
      <c r="L76" s="6">
        <f t="shared" si="78"/>
        <v>0.009835987134022678</v>
      </c>
      <c r="M76" s="7">
        <v>163</v>
      </c>
      <c r="N76" s="12">
        <f t="shared" si="81"/>
        <v>0.11864284690823616</v>
      </c>
    </row>
    <row r="77" spans="1:14" s="2" customFormat="1" ht="15">
      <c r="A77" s="1">
        <v>164</v>
      </c>
      <c r="B77" s="4">
        <f aca="true" t="shared" si="88" ref="B77:J77">B270+B460+B649</f>
        <v>11517</v>
      </c>
      <c r="C77" s="4">
        <f t="shared" si="88"/>
        <v>23216</v>
      </c>
      <c r="D77" s="4">
        <f t="shared" si="88"/>
        <v>4529</v>
      </c>
      <c r="E77" s="4">
        <f t="shared" si="88"/>
        <v>30680</v>
      </c>
      <c r="F77" s="4">
        <f t="shared" si="88"/>
        <v>11083</v>
      </c>
      <c r="G77" s="4">
        <f t="shared" si="88"/>
        <v>7342</v>
      </c>
      <c r="H77" s="4">
        <f t="shared" si="88"/>
        <v>20578</v>
      </c>
      <c r="I77" s="4">
        <f t="shared" si="88"/>
        <v>16699</v>
      </c>
      <c r="J77" s="4">
        <f t="shared" si="88"/>
        <v>45687</v>
      </c>
      <c r="K77" s="5">
        <f t="shared" si="77"/>
        <v>19036.777777777777</v>
      </c>
      <c r="L77" s="6">
        <f t="shared" si="78"/>
        <v>0.008910747678254869</v>
      </c>
      <c r="M77" s="7">
        <v>164</v>
      </c>
      <c r="N77" s="12">
        <f t="shared" si="81"/>
        <v>0.12755359458649104</v>
      </c>
    </row>
    <row r="78" spans="1:14" s="2" customFormat="1" ht="15">
      <c r="A78" s="1">
        <v>165</v>
      </c>
      <c r="B78" s="4">
        <f aca="true" t="shared" si="89" ref="B78:J78">B271+B461+B650</f>
        <v>7646</v>
      </c>
      <c r="C78" s="4">
        <f t="shared" si="89"/>
        <v>11478</v>
      </c>
      <c r="D78" s="4">
        <f t="shared" si="89"/>
        <v>8168</v>
      </c>
      <c r="E78" s="4">
        <f t="shared" si="89"/>
        <v>32812</v>
      </c>
      <c r="F78" s="4">
        <f t="shared" si="89"/>
        <v>16767</v>
      </c>
      <c r="G78" s="4">
        <f t="shared" si="89"/>
        <v>10239</v>
      </c>
      <c r="H78" s="4">
        <f t="shared" si="89"/>
        <v>7745</v>
      </c>
      <c r="I78" s="4">
        <f t="shared" si="89"/>
        <v>13189</v>
      </c>
      <c r="J78" s="4">
        <f t="shared" si="89"/>
        <v>24923</v>
      </c>
      <c r="K78" s="5">
        <f t="shared" si="77"/>
        <v>14774.111111111111</v>
      </c>
      <c r="L78" s="6">
        <f t="shared" si="78"/>
        <v>0.006915475813101629</v>
      </c>
      <c r="M78" s="7">
        <v>165</v>
      </c>
      <c r="N78" s="12">
        <f t="shared" si="81"/>
        <v>0.13446907039959266</v>
      </c>
    </row>
    <row r="79" spans="1:14" s="2" customFormat="1" ht="15">
      <c r="A79" s="1">
        <v>166</v>
      </c>
      <c r="B79" s="4">
        <f aca="true" t="shared" si="90" ref="B79:J79">B272+B462+B651</f>
        <v>3684</v>
      </c>
      <c r="C79" s="4">
        <f t="shared" si="90"/>
        <v>12526</v>
      </c>
      <c r="D79" s="4">
        <f t="shared" si="90"/>
        <v>5592</v>
      </c>
      <c r="E79" s="4">
        <f t="shared" si="90"/>
        <v>42276</v>
      </c>
      <c r="F79" s="4">
        <f t="shared" si="90"/>
        <v>8362</v>
      </c>
      <c r="G79" s="4">
        <f t="shared" si="90"/>
        <v>13002</v>
      </c>
      <c r="H79" s="4">
        <f t="shared" si="90"/>
        <v>2799</v>
      </c>
      <c r="I79" s="4">
        <f t="shared" si="90"/>
        <v>9225</v>
      </c>
      <c r="J79" s="4">
        <f t="shared" si="90"/>
        <v>47140</v>
      </c>
      <c r="K79" s="5">
        <f t="shared" si="77"/>
        <v>16067.333333333334</v>
      </c>
      <c r="L79" s="6">
        <f t="shared" si="78"/>
        <v>0.0075208081360741705</v>
      </c>
      <c r="M79" s="7">
        <v>166</v>
      </c>
      <c r="N79" s="12">
        <f t="shared" si="81"/>
        <v>0.14198987853566683</v>
      </c>
    </row>
    <row r="80" spans="1:14" s="2" customFormat="1" ht="15">
      <c r="A80" s="1">
        <v>167</v>
      </c>
      <c r="B80" s="4">
        <f aca="true" t="shared" si="91" ref="B80:J80">B273+B463+B652</f>
        <v>8058</v>
      </c>
      <c r="C80" s="4">
        <f t="shared" si="91"/>
        <v>24695</v>
      </c>
      <c r="D80" s="4">
        <f t="shared" si="91"/>
        <v>3532</v>
      </c>
      <c r="E80" s="4">
        <f t="shared" si="91"/>
        <v>27131</v>
      </c>
      <c r="F80" s="4">
        <f t="shared" si="91"/>
        <v>29488</v>
      </c>
      <c r="G80" s="4">
        <f t="shared" si="91"/>
        <v>11766</v>
      </c>
      <c r="H80" s="4">
        <f t="shared" si="91"/>
        <v>4295</v>
      </c>
      <c r="I80" s="4">
        <f t="shared" si="91"/>
        <v>8620</v>
      </c>
      <c r="J80" s="4">
        <f t="shared" si="91"/>
        <v>22478</v>
      </c>
      <c r="K80" s="5">
        <f t="shared" si="77"/>
        <v>15562.555555555555</v>
      </c>
      <c r="L80" s="6">
        <f t="shared" si="78"/>
        <v>0.007284531416144257</v>
      </c>
      <c r="M80" s="7">
        <v>167</v>
      </c>
      <c r="N80" s="12">
        <f t="shared" si="81"/>
        <v>0.1492744099518111</v>
      </c>
    </row>
    <row r="81" spans="1:14" s="2" customFormat="1" ht="15">
      <c r="A81" s="1">
        <v>168</v>
      </c>
      <c r="B81" s="4">
        <f aca="true" t="shared" si="92" ref="B81:J81">B274+B464+B653</f>
        <v>8024</v>
      </c>
      <c r="C81" s="4">
        <f t="shared" si="92"/>
        <v>17724</v>
      </c>
      <c r="D81" s="4">
        <f t="shared" si="92"/>
        <v>4450</v>
      </c>
      <c r="E81" s="4">
        <f t="shared" si="92"/>
        <v>22730</v>
      </c>
      <c r="F81" s="4">
        <f t="shared" si="92"/>
        <v>51622</v>
      </c>
      <c r="G81" s="4">
        <f t="shared" si="92"/>
        <v>13738</v>
      </c>
      <c r="H81" s="4">
        <f t="shared" si="92"/>
        <v>5725</v>
      </c>
      <c r="I81" s="4">
        <f t="shared" si="92"/>
        <v>20171</v>
      </c>
      <c r="J81" s="4">
        <f t="shared" si="92"/>
        <v>25986</v>
      </c>
      <c r="K81" s="5">
        <f t="shared" si="77"/>
        <v>18907.777777777777</v>
      </c>
      <c r="L81" s="6">
        <f t="shared" si="78"/>
        <v>0.008850365271950968</v>
      </c>
      <c r="M81" s="7">
        <v>168</v>
      </c>
      <c r="N81" s="12">
        <f t="shared" si="81"/>
        <v>0.15812477522376206</v>
      </c>
    </row>
    <row r="82" spans="1:14" s="2" customFormat="1" ht="15">
      <c r="A82" s="1">
        <v>169</v>
      </c>
      <c r="B82" s="4">
        <f aca="true" t="shared" si="93" ref="B82:J82">B275+B465+B654</f>
        <v>7231</v>
      </c>
      <c r="C82" s="4">
        <f t="shared" si="93"/>
        <v>4213</v>
      </c>
      <c r="D82" s="4">
        <f t="shared" si="93"/>
        <v>2361</v>
      </c>
      <c r="E82" s="4">
        <f t="shared" si="93"/>
        <v>24836</v>
      </c>
      <c r="F82" s="4">
        <f t="shared" si="93"/>
        <v>56164</v>
      </c>
      <c r="G82" s="4">
        <f t="shared" si="93"/>
        <v>20427</v>
      </c>
      <c r="H82" s="4">
        <f t="shared" si="93"/>
        <v>4500</v>
      </c>
      <c r="I82" s="4">
        <f t="shared" si="93"/>
        <v>23965</v>
      </c>
      <c r="J82" s="4">
        <f t="shared" si="93"/>
        <v>28398</v>
      </c>
      <c r="K82" s="5">
        <f t="shared" si="77"/>
        <v>19121.666666666668</v>
      </c>
      <c r="L82" s="6">
        <f t="shared" si="78"/>
        <v>0.008950482526158559</v>
      </c>
      <c r="M82" s="7">
        <v>169</v>
      </c>
      <c r="N82" s="12">
        <f t="shared" si="81"/>
        <v>0.16707525774992063</v>
      </c>
    </row>
    <row r="83" spans="1:14" s="2" customFormat="1" ht="15">
      <c r="A83" s="1">
        <v>170</v>
      </c>
      <c r="B83" s="4">
        <f aca="true" t="shared" si="94" ref="B83:J83">B276+B466+B655</f>
        <v>3773</v>
      </c>
      <c r="C83" s="4">
        <f t="shared" si="94"/>
        <v>5360</v>
      </c>
      <c r="D83" s="4">
        <f t="shared" si="94"/>
        <v>1198</v>
      </c>
      <c r="E83" s="4">
        <f t="shared" si="94"/>
        <v>21044</v>
      </c>
      <c r="F83" s="4">
        <f t="shared" si="94"/>
        <v>74357</v>
      </c>
      <c r="G83" s="4">
        <f t="shared" si="94"/>
        <v>41764</v>
      </c>
      <c r="H83" s="4">
        <f t="shared" si="94"/>
        <v>22270</v>
      </c>
      <c r="I83" s="4">
        <f t="shared" si="94"/>
        <v>33267</v>
      </c>
      <c r="J83" s="4">
        <f t="shared" si="94"/>
        <v>34104</v>
      </c>
      <c r="K83" s="5">
        <f t="shared" si="77"/>
        <v>26348.555555555555</v>
      </c>
      <c r="L83" s="6">
        <f t="shared" si="78"/>
        <v>0.012333249512220935</v>
      </c>
      <c r="M83" s="7">
        <v>170</v>
      </c>
      <c r="N83" s="12">
        <f t="shared" si="81"/>
        <v>0.17940850726214155</v>
      </c>
    </row>
    <row r="84" spans="1:14" s="2" customFormat="1" ht="15">
      <c r="A84" s="1">
        <v>171</v>
      </c>
      <c r="B84" s="4">
        <f aca="true" t="shared" si="95" ref="B84:J84">B277+B467+B656</f>
        <v>5395</v>
      </c>
      <c r="C84" s="4">
        <f t="shared" si="95"/>
        <v>17150</v>
      </c>
      <c r="D84" s="4">
        <f t="shared" si="95"/>
        <v>2029</v>
      </c>
      <c r="E84" s="4">
        <f t="shared" si="95"/>
        <v>32053</v>
      </c>
      <c r="F84" s="4">
        <f t="shared" si="95"/>
        <v>113479</v>
      </c>
      <c r="G84" s="4">
        <f t="shared" si="95"/>
        <v>16738</v>
      </c>
      <c r="H84" s="4">
        <f t="shared" si="95"/>
        <v>22200</v>
      </c>
      <c r="I84" s="4">
        <f t="shared" si="95"/>
        <v>58078</v>
      </c>
      <c r="J84" s="4">
        <f t="shared" si="95"/>
        <v>35955</v>
      </c>
      <c r="K84" s="5">
        <f t="shared" si="77"/>
        <v>33675.22222222222</v>
      </c>
      <c r="L84" s="6">
        <f t="shared" si="78"/>
        <v>0.015762720547259114</v>
      </c>
      <c r="M84" s="7">
        <v>171</v>
      </c>
      <c r="N84" s="12">
        <f t="shared" si="81"/>
        <v>0.19517122780940066</v>
      </c>
    </row>
    <row r="85" spans="1:14" s="2" customFormat="1" ht="15">
      <c r="A85" s="1">
        <v>172</v>
      </c>
      <c r="B85" s="4">
        <f aca="true" t="shared" si="96" ref="B85:J85">B278+B468+B657</f>
        <v>6664</v>
      </c>
      <c r="C85" s="4">
        <f t="shared" si="96"/>
        <v>6629</v>
      </c>
      <c r="D85" s="4">
        <f t="shared" si="96"/>
        <v>2956</v>
      </c>
      <c r="E85" s="4">
        <f t="shared" si="96"/>
        <v>62689</v>
      </c>
      <c r="F85" s="4">
        <f t="shared" si="96"/>
        <v>125483</v>
      </c>
      <c r="G85" s="4">
        <f t="shared" si="96"/>
        <v>29319</v>
      </c>
      <c r="H85" s="4">
        <f t="shared" si="96"/>
        <v>11440</v>
      </c>
      <c r="I85" s="4">
        <f t="shared" si="96"/>
        <v>91670</v>
      </c>
      <c r="J85" s="4">
        <f t="shared" si="96"/>
        <v>59613</v>
      </c>
      <c r="K85" s="5">
        <f t="shared" si="77"/>
        <v>44051.444444444445</v>
      </c>
      <c r="L85" s="6">
        <f t="shared" si="78"/>
        <v>0.020619629586963017</v>
      </c>
      <c r="M85" s="7">
        <v>172</v>
      </c>
      <c r="N85" s="12">
        <f t="shared" si="81"/>
        <v>0.21579085739636367</v>
      </c>
    </row>
    <row r="86" spans="1:14" s="2" customFormat="1" ht="15">
      <c r="A86" s="1">
        <v>173</v>
      </c>
      <c r="B86" s="4">
        <f aca="true" t="shared" si="97" ref="B86:J86">B279+B469+B658</f>
        <v>3761</v>
      </c>
      <c r="C86" s="4">
        <f t="shared" si="97"/>
        <v>9767</v>
      </c>
      <c r="D86" s="4">
        <f t="shared" si="97"/>
        <v>2099</v>
      </c>
      <c r="E86" s="4">
        <f t="shared" si="97"/>
        <v>28480</v>
      </c>
      <c r="F86" s="4">
        <f t="shared" si="97"/>
        <v>158659</v>
      </c>
      <c r="G86" s="4">
        <f t="shared" si="97"/>
        <v>49572</v>
      </c>
      <c r="H86" s="4">
        <f t="shared" si="97"/>
        <v>8150</v>
      </c>
      <c r="I86" s="4">
        <f t="shared" si="97"/>
        <v>108567</v>
      </c>
      <c r="J86" s="4">
        <f t="shared" si="97"/>
        <v>39840</v>
      </c>
      <c r="K86" s="5">
        <f t="shared" si="77"/>
        <v>45432.77777777778</v>
      </c>
      <c r="L86" s="6">
        <f t="shared" si="78"/>
        <v>0.021266205017772762</v>
      </c>
      <c r="M86" s="7">
        <v>173</v>
      </c>
      <c r="N86" s="12">
        <f t="shared" si="81"/>
        <v>0.23705706241413643</v>
      </c>
    </row>
    <row r="87" spans="1:14" s="2" customFormat="1" ht="15">
      <c r="A87" s="1">
        <v>174</v>
      </c>
      <c r="B87" s="4">
        <f aca="true" t="shared" si="98" ref="B87:J87">B280+B470+B659</f>
        <v>2787</v>
      </c>
      <c r="C87" s="4">
        <f t="shared" si="98"/>
        <v>14306</v>
      </c>
      <c r="D87" s="4">
        <f t="shared" si="98"/>
        <v>2705</v>
      </c>
      <c r="E87" s="4">
        <f t="shared" si="98"/>
        <v>19164</v>
      </c>
      <c r="F87" s="4">
        <f t="shared" si="98"/>
        <v>179220</v>
      </c>
      <c r="G87" s="4">
        <f t="shared" si="98"/>
        <v>46900</v>
      </c>
      <c r="H87" s="4">
        <f t="shared" si="98"/>
        <v>8760</v>
      </c>
      <c r="I87" s="4">
        <f t="shared" si="98"/>
        <v>68924</v>
      </c>
      <c r="J87" s="4">
        <f t="shared" si="98"/>
        <v>34485</v>
      </c>
      <c r="K87" s="5">
        <f t="shared" si="77"/>
        <v>41916.77777777778</v>
      </c>
      <c r="L87" s="6">
        <f t="shared" si="78"/>
        <v>0.019620433385489657</v>
      </c>
      <c r="M87" s="7">
        <v>174</v>
      </c>
      <c r="N87" s="12">
        <f t="shared" si="81"/>
        <v>0.25667749579962607</v>
      </c>
    </row>
    <row r="88" spans="1:14" s="2" customFormat="1" ht="15">
      <c r="A88" s="1">
        <v>175</v>
      </c>
      <c r="B88" s="4">
        <f aca="true" t="shared" si="99" ref="B88:J88">B281+B471+B660</f>
        <v>4129</v>
      </c>
      <c r="C88" s="4">
        <f t="shared" si="99"/>
        <v>20529</v>
      </c>
      <c r="D88" s="4">
        <f t="shared" si="99"/>
        <v>2484</v>
      </c>
      <c r="E88" s="4">
        <f t="shared" si="99"/>
        <v>61686</v>
      </c>
      <c r="F88" s="4">
        <f t="shared" si="99"/>
        <v>126292</v>
      </c>
      <c r="G88" s="4">
        <f t="shared" si="99"/>
        <v>39809</v>
      </c>
      <c r="H88" s="4">
        <f t="shared" si="99"/>
        <v>26670</v>
      </c>
      <c r="I88" s="4">
        <f t="shared" si="99"/>
        <v>68733</v>
      </c>
      <c r="J88" s="4">
        <f t="shared" si="99"/>
        <v>39556</v>
      </c>
      <c r="K88" s="5">
        <f t="shared" si="77"/>
        <v>43320.88888888889</v>
      </c>
      <c r="L88" s="6">
        <f t="shared" si="78"/>
        <v>0.02027767065376047</v>
      </c>
      <c r="M88" s="7">
        <v>175</v>
      </c>
      <c r="N88" s="12">
        <f t="shared" si="81"/>
        <v>0.2769551664533865</v>
      </c>
    </row>
    <row r="89" spans="1:14" s="2" customFormat="1" ht="15">
      <c r="A89" s="1">
        <v>176</v>
      </c>
      <c r="B89" s="4">
        <f aca="true" t="shared" si="100" ref="B89:J89">B282+B472+B661</f>
        <v>3581</v>
      </c>
      <c r="C89" s="4">
        <f t="shared" si="100"/>
        <v>6414</v>
      </c>
      <c r="D89" s="4">
        <f t="shared" si="100"/>
        <v>2212</v>
      </c>
      <c r="E89" s="4">
        <f t="shared" si="100"/>
        <v>93526</v>
      </c>
      <c r="F89" s="4">
        <f t="shared" si="100"/>
        <v>73818</v>
      </c>
      <c r="G89" s="4">
        <f t="shared" si="100"/>
        <v>16586</v>
      </c>
      <c r="H89" s="4">
        <f t="shared" si="100"/>
        <v>35800</v>
      </c>
      <c r="I89" s="4">
        <f t="shared" si="100"/>
        <v>91296</v>
      </c>
      <c r="J89" s="4">
        <f t="shared" si="100"/>
        <v>40779</v>
      </c>
      <c r="K89" s="5">
        <f t="shared" si="77"/>
        <v>40445.77777777778</v>
      </c>
      <c r="L89" s="6">
        <f t="shared" si="78"/>
        <v>0.01893188672135756</v>
      </c>
      <c r="M89" s="7">
        <v>176</v>
      </c>
      <c r="N89" s="12">
        <f t="shared" si="81"/>
        <v>0.29588705317474406</v>
      </c>
    </row>
    <row r="90" spans="1:14" s="2" customFormat="1" ht="15">
      <c r="A90" s="1">
        <v>177</v>
      </c>
      <c r="B90" s="4">
        <f aca="true" t="shared" si="101" ref="B90:J90">B283+B473+B662</f>
        <v>4603</v>
      </c>
      <c r="C90" s="4">
        <f t="shared" si="101"/>
        <v>12588</v>
      </c>
      <c r="D90" s="4">
        <f t="shared" si="101"/>
        <v>1336</v>
      </c>
      <c r="E90" s="4">
        <f t="shared" si="101"/>
        <v>65148</v>
      </c>
      <c r="F90" s="4">
        <f t="shared" si="101"/>
        <v>92541</v>
      </c>
      <c r="G90" s="4">
        <f t="shared" si="101"/>
        <v>16851</v>
      </c>
      <c r="H90" s="4">
        <f t="shared" si="101"/>
        <v>15050</v>
      </c>
      <c r="I90" s="4">
        <f t="shared" si="101"/>
        <v>94828</v>
      </c>
      <c r="J90" s="4">
        <f t="shared" si="101"/>
        <v>150133</v>
      </c>
      <c r="K90" s="5">
        <f t="shared" si="77"/>
        <v>50342</v>
      </c>
      <c r="L90" s="6">
        <f t="shared" si="78"/>
        <v>0.023564117039930662</v>
      </c>
      <c r="M90" s="7">
        <v>177</v>
      </c>
      <c r="N90" s="12">
        <f t="shared" si="81"/>
        <v>0.31945117021467473</v>
      </c>
    </row>
    <row r="91" spans="1:14" s="2" customFormat="1" ht="15">
      <c r="A91" s="1">
        <v>178</v>
      </c>
      <c r="B91" s="4">
        <f aca="true" t="shared" si="102" ref="B91:J91">B284+B474+B663</f>
        <v>8620</v>
      </c>
      <c r="C91" s="4">
        <f t="shared" si="102"/>
        <v>13135</v>
      </c>
      <c r="D91" s="4">
        <f t="shared" si="102"/>
        <v>5701</v>
      </c>
      <c r="E91" s="4">
        <f t="shared" si="102"/>
        <v>80516</v>
      </c>
      <c r="F91" s="4">
        <f t="shared" si="102"/>
        <v>172396</v>
      </c>
      <c r="G91" s="4">
        <f t="shared" si="102"/>
        <v>29819</v>
      </c>
      <c r="H91" s="4">
        <f t="shared" si="102"/>
        <v>54350</v>
      </c>
      <c r="I91" s="4">
        <f t="shared" si="102"/>
        <v>208310</v>
      </c>
      <c r="J91" s="4">
        <f t="shared" si="102"/>
        <v>261948</v>
      </c>
      <c r="K91" s="5">
        <f t="shared" si="77"/>
        <v>92755</v>
      </c>
      <c r="L91" s="6">
        <f t="shared" si="78"/>
        <v>0.04341682245518192</v>
      </c>
      <c r="M91" s="7">
        <v>178</v>
      </c>
      <c r="N91" s="12">
        <f t="shared" si="81"/>
        <v>0.36286799266985664</v>
      </c>
    </row>
    <row r="92" spans="1:14" s="2" customFormat="1" ht="15">
      <c r="A92" s="1">
        <v>179</v>
      </c>
      <c r="B92" s="4">
        <f aca="true" t="shared" si="103" ref="B92:J92">B285+B475+B664</f>
        <v>10549</v>
      </c>
      <c r="C92" s="4">
        <f t="shared" si="103"/>
        <v>34929</v>
      </c>
      <c r="D92" s="4">
        <f t="shared" si="103"/>
        <v>6910</v>
      </c>
      <c r="E92" s="4">
        <f t="shared" si="103"/>
        <v>86263</v>
      </c>
      <c r="F92" s="4">
        <f t="shared" si="103"/>
        <v>288326</v>
      </c>
      <c r="G92" s="4">
        <f t="shared" si="103"/>
        <v>30120</v>
      </c>
      <c r="H92" s="4">
        <f t="shared" si="103"/>
        <v>31500</v>
      </c>
      <c r="I92" s="4">
        <f t="shared" si="103"/>
        <v>333940</v>
      </c>
      <c r="J92" s="4">
        <f t="shared" si="103"/>
        <v>101379</v>
      </c>
      <c r="K92" s="5">
        <f t="shared" si="77"/>
        <v>102657.33333333333</v>
      </c>
      <c r="L92" s="6">
        <f t="shared" si="78"/>
        <v>0.04805191326673238</v>
      </c>
      <c r="M92" s="7">
        <v>179</v>
      </c>
      <c r="N92" s="12">
        <f t="shared" si="81"/>
        <v>0.410919905936589</v>
      </c>
    </row>
    <row r="93" spans="1:14" s="2" customFormat="1" ht="15">
      <c r="A93" s="1">
        <v>180</v>
      </c>
      <c r="B93" s="4">
        <f aca="true" t="shared" si="104" ref="B93:J93">B286+B476+B665</f>
        <v>7314</v>
      </c>
      <c r="C93" s="4">
        <f t="shared" si="104"/>
        <v>27355</v>
      </c>
      <c r="D93" s="4">
        <f t="shared" si="104"/>
        <v>4472</v>
      </c>
      <c r="E93" s="4">
        <f t="shared" si="104"/>
        <v>53614</v>
      </c>
      <c r="F93" s="4">
        <f t="shared" si="104"/>
        <v>272494</v>
      </c>
      <c r="G93" s="4">
        <f t="shared" si="104"/>
        <v>36661</v>
      </c>
      <c r="H93" s="4">
        <f t="shared" si="104"/>
        <v>22150</v>
      </c>
      <c r="I93" s="4">
        <f t="shared" si="104"/>
        <v>214933</v>
      </c>
      <c r="J93" s="4">
        <f t="shared" si="104"/>
        <v>79438</v>
      </c>
      <c r="K93" s="5">
        <f t="shared" si="77"/>
        <v>79825.66666666667</v>
      </c>
      <c r="L93" s="6">
        <f t="shared" si="78"/>
        <v>0.03736485145850036</v>
      </c>
      <c r="M93" s="7">
        <v>180</v>
      </c>
      <c r="N93" s="12">
        <f t="shared" si="81"/>
        <v>0.4482847573950894</v>
      </c>
    </row>
    <row r="94" spans="1:14" s="2" customFormat="1" ht="15">
      <c r="A94" s="1">
        <v>181</v>
      </c>
      <c r="B94" s="4">
        <f aca="true" t="shared" si="105" ref="B94:J94">B287+B477+B666</f>
        <v>9489</v>
      </c>
      <c r="C94" s="4">
        <f t="shared" si="105"/>
        <v>40599</v>
      </c>
      <c r="D94" s="4">
        <f t="shared" si="105"/>
        <v>6956</v>
      </c>
      <c r="E94" s="4">
        <f t="shared" si="105"/>
        <v>59896</v>
      </c>
      <c r="F94" s="4">
        <f t="shared" si="105"/>
        <v>282284</v>
      </c>
      <c r="G94" s="4">
        <f t="shared" si="105"/>
        <v>101461</v>
      </c>
      <c r="H94" s="4">
        <f t="shared" si="105"/>
        <v>65250</v>
      </c>
      <c r="I94" s="4">
        <f t="shared" si="105"/>
        <v>186712</v>
      </c>
      <c r="J94" s="4">
        <f t="shared" si="105"/>
        <v>54885</v>
      </c>
      <c r="K94" s="5">
        <f t="shared" si="77"/>
        <v>89725.77777777778</v>
      </c>
      <c r="L94" s="6">
        <f t="shared" si="78"/>
        <v>0.04199890209078633</v>
      </c>
      <c r="M94" s="7">
        <v>181</v>
      </c>
      <c r="N94" s="12">
        <f t="shared" si="81"/>
        <v>0.4902836594858757</v>
      </c>
    </row>
    <row r="95" spans="1:14" s="2" customFormat="1" ht="15">
      <c r="A95" s="1">
        <v>182</v>
      </c>
      <c r="B95" s="4">
        <f aca="true" t="shared" si="106" ref="B95:J95">B288+B478+B667</f>
        <v>12906</v>
      </c>
      <c r="C95" s="4">
        <f t="shared" si="106"/>
        <v>22445</v>
      </c>
      <c r="D95" s="4">
        <f t="shared" si="106"/>
        <v>6078</v>
      </c>
      <c r="E95" s="4">
        <f t="shared" si="106"/>
        <v>59663</v>
      </c>
      <c r="F95" s="4">
        <f t="shared" si="106"/>
        <v>124027</v>
      </c>
      <c r="G95" s="4">
        <f t="shared" si="106"/>
        <v>32784</v>
      </c>
      <c r="H95" s="4">
        <f t="shared" si="106"/>
        <v>28100</v>
      </c>
      <c r="I95" s="4">
        <f t="shared" si="106"/>
        <v>99654</v>
      </c>
      <c r="J95" s="4">
        <f t="shared" si="106"/>
        <v>21251</v>
      </c>
      <c r="K95" s="5">
        <f t="shared" si="77"/>
        <v>45212</v>
      </c>
      <c r="L95" s="6">
        <f t="shared" si="78"/>
        <v>0.021162863207845238</v>
      </c>
      <c r="M95" s="7">
        <v>182</v>
      </c>
      <c r="N95" s="12">
        <f t="shared" si="81"/>
        <v>0.5114465226937209</v>
      </c>
    </row>
    <row r="96" spans="1:14" s="2" customFormat="1" ht="15">
      <c r="A96" s="1">
        <v>183</v>
      </c>
      <c r="B96" s="4">
        <f aca="true" t="shared" si="107" ref="B96:J96">B289+B479+B668</f>
        <v>4680</v>
      </c>
      <c r="C96" s="4">
        <f t="shared" si="107"/>
        <v>5421</v>
      </c>
      <c r="D96" s="4">
        <f t="shared" si="107"/>
        <v>4667</v>
      </c>
      <c r="E96" s="4">
        <f t="shared" si="107"/>
        <v>42710</v>
      </c>
      <c r="F96" s="4">
        <f t="shared" si="107"/>
        <v>68552</v>
      </c>
      <c r="G96" s="4">
        <f t="shared" si="107"/>
        <v>43846</v>
      </c>
      <c r="H96" s="4">
        <f t="shared" si="107"/>
        <v>11970</v>
      </c>
      <c r="I96" s="4">
        <f t="shared" si="107"/>
        <v>103011</v>
      </c>
      <c r="J96" s="4">
        <f t="shared" si="107"/>
        <v>18025</v>
      </c>
      <c r="K96" s="5">
        <f t="shared" si="77"/>
        <v>33653.555555555555</v>
      </c>
      <c r="L96" s="6">
        <f t="shared" si="78"/>
        <v>0.015752578799430293</v>
      </c>
      <c r="M96" s="7">
        <v>183</v>
      </c>
      <c r="N96" s="12">
        <f t="shared" si="81"/>
        <v>0.5271991014931512</v>
      </c>
    </row>
    <row r="97" spans="1:14" s="2" customFormat="1" ht="15">
      <c r="A97" s="1">
        <v>184</v>
      </c>
      <c r="B97" s="4">
        <f aca="true" t="shared" si="108" ref="B97:J97">B290+B480+B669</f>
        <v>4889</v>
      </c>
      <c r="C97" s="4">
        <f t="shared" si="108"/>
        <v>54266</v>
      </c>
      <c r="D97" s="4">
        <f t="shared" si="108"/>
        <v>11404</v>
      </c>
      <c r="E97" s="4">
        <f t="shared" si="108"/>
        <v>69304</v>
      </c>
      <c r="F97" s="4">
        <f t="shared" si="108"/>
        <v>105319</v>
      </c>
      <c r="G97" s="4">
        <f t="shared" si="108"/>
        <v>16495</v>
      </c>
      <c r="H97" s="4">
        <f t="shared" si="108"/>
        <v>41970</v>
      </c>
      <c r="I97" s="4">
        <f t="shared" si="108"/>
        <v>125569</v>
      </c>
      <c r="J97" s="4">
        <f t="shared" si="108"/>
        <v>43571</v>
      </c>
      <c r="K97" s="5">
        <f t="shared" si="77"/>
        <v>52531.88888888889</v>
      </c>
      <c r="L97" s="6">
        <f t="shared" si="78"/>
        <v>0.02458916169612671</v>
      </c>
      <c r="M97" s="7">
        <v>184</v>
      </c>
      <c r="N97" s="12">
        <f t="shared" si="81"/>
        <v>0.5517882631892779</v>
      </c>
    </row>
    <row r="98" spans="1:14" s="2" customFormat="1" ht="15">
      <c r="A98" s="1">
        <v>185</v>
      </c>
      <c r="B98" s="4">
        <f aca="true" t="shared" si="109" ref="B98:J98">B291+B481+B670</f>
        <v>10993</v>
      </c>
      <c r="C98" s="4">
        <f t="shared" si="109"/>
        <v>28073</v>
      </c>
      <c r="D98" s="4">
        <f t="shared" si="109"/>
        <v>5787</v>
      </c>
      <c r="E98" s="4">
        <f t="shared" si="109"/>
        <v>78012</v>
      </c>
      <c r="F98" s="4">
        <f t="shared" si="109"/>
        <v>60507</v>
      </c>
      <c r="G98" s="4">
        <f t="shared" si="109"/>
        <v>16628</v>
      </c>
      <c r="H98" s="4">
        <f t="shared" si="109"/>
        <v>79590</v>
      </c>
      <c r="I98" s="4">
        <f t="shared" si="109"/>
        <v>76005</v>
      </c>
      <c r="J98" s="4">
        <f t="shared" si="109"/>
        <v>37208</v>
      </c>
      <c r="K98" s="5">
        <f t="shared" si="77"/>
        <v>43644.77777777778</v>
      </c>
      <c r="L98" s="6">
        <f t="shared" si="78"/>
        <v>0.020429276781560535</v>
      </c>
      <c r="M98" s="7">
        <v>185</v>
      </c>
      <c r="N98" s="12">
        <f t="shared" si="81"/>
        <v>0.5722175399708385</v>
      </c>
    </row>
    <row r="99" spans="1:14" s="2" customFormat="1" ht="15">
      <c r="A99" s="1">
        <v>186</v>
      </c>
      <c r="B99" s="4">
        <f aca="true" t="shared" si="110" ref="B99:J99">B292+B482+B671</f>
        <v>35847</v>
      </c>
      <c r="C99" s="4">
        <f t="shared" si="110"/>
        <v>21130</v>
      </c>
      <c r="D99" s="4">
        <f t="shared" si="110"/>
        <v>5352</v>
      </c>
      <c r="E99" s="4">
        <f t="shared" si="110"/>
        <v>49266</v>
      </c>
      <c r="F99" s="4">
        <f t="shared" si="110"/>
        <v>85957</v>
      </c>
      <c r="G99" s="4">
        <f t="shared" si="110"/>
        <v>9595</v>
      </c>
      <c r="H99" s="4">
        <f t="shared" si="110"/>
        <v>55900</v>
      </c>
      <c r="I99" s="4">
        <f t="shared" si="110"/>
        <v>30293</v>
      </c>
      <c r="J99" s="4">
        <f t="shared" si="110"/>
        <v>17126</v>
      </c>
      <c r="K99" s="5">
        <f t="shared" si="77"/>
        <v>34496.22222222222</v>
      </c>
      <c r="L99" s="6">
        <f t="shared" si="78"/>
        <v>0.016147014776526584</v>
      </c>
      <c r="M99" s="7">
        <v>186</v>
      </c>
      <c r="N99" s="12">
        <f t="shared" si="81"/>
        <v>0.588364554747365</v>
      </c>
    </row>
    <row r="100" spans="1:14" s="2" customFormat="1" ht="15">
      <c r="A100" s="1">
        <v>187</v>
      </c>
      <c r="B100" s="4">
        <f aca="true" t="shared" si="111" ref="B100:J100">B293+B483+B672</f>
        <v>41339</v>
      </c>
      <c r="C100" s="4">
        <f t="shared" si="111"/>
        <v>46514</v>
      </c>
      <c r="D100" s="4">
        <f t="shared" si="111"/>
        <v>2393</v>
      </c>
      <c r="E100" s="4">
        <f t="shared" si="111"/>
        <v>19340</v>
      </c>
      <c r="F100" s="4">
        <f t="shared" si="111"/>
        <v>53042</v>
      </c>
      <c r="G100" s="4">
        <f t="shared" si="111"/>
        <v>9834</v>
      </c>
      <c r="H100" s="4">
        <f t="shared" si="111"/>
        <v>23850</v>
      </c>
      <c r="I100" s="4">
        <f t="shared" si="111"/>
        <v>33149</v>
      </c>
      <c r="J100" s="4">
        <f t="shared" si="111"/>
        <v>29452</v>
      </c>
      <c r="K100" s="5">
        <f aca="true" t="shared" si="112" ref="K100:K131">AVERAGE(B100:J100)</f>
        <v>28768.11111111111</v>
      </c>
      <c r="L100" s="6">
        <f aca="true" t="shared" si="113" ref="L100:L131">K100/K$191</f>
        <v>0.013465796695402484</v>
      </c>
      <c r="M100" s="7">
        <v>187</v>
      </c>
      <c r="N100" s="12">
        <f t="shared" si="81"/>
        <v>0.6018303514427675</v>
      </c>
    </row>
    <row r="101" spans="1:14" s="2" customFormat="1" ht="15">
      <c r="A101" s="1">
        <v>188</v>
      </c>
      <c r="B101" s="4">
        <f aca="true" t="shared" si="114" ref="B101:J101">B294+B484+B673</f>
        <v>43555</v>
      </c>
      <c r="C101" s="4">
        <f t="shared" si="114"/>
        <v>30605</v>
      </c>
      <c r="D101" s="4">
        <f t="shared" si="114"/>
        <v>5354</v>
      </c>
      <c r="E101" s="4">
        <f t="shared" si="114"/>
        <v>13356</v>
      </c>
      <c r="F101" s="4">
        <f t="shared" si="114"/>
        <v>35190</v>
      </c>
      <c r="G101" s="4">
        <f t="shared" si="114"/>
        <v>15065</v>
      </c>
      <c r="H101" s="4">
        <f t="shared" si="114"/>
        <v>11500</v>
      </c>
      <c r="I101" s="4">
        <f t="shared" si="114"/>
        <v>36689</v>
      </c>
      <c r="J101" s="4">
        <f t="shared" si="114"/>
        <v>15996</v>
      </c>
      <c r="K101" s="5">
        <f t="shared" si="112"/>
        <v>23034.444444444445</v>
      </c>
      <c r="L101" s="6">
        <f t="shared" si="113"/>
        <v>0.010781978166117149</v>
      </c>
      <c r="M101" s="7">
        <v>188</v>
      </c>
      <c r="N101" s="12">
        <f t="shared" si="81"/>
        <v>0.6126123296088847</v>
      </c>
    </row>
    <row r="102" spans="1:14" s="2" customFormat="1" ht="15">
      <c r="A102" s="1">
        <v>189</v>
      </c>
      <c r="B102" s="4">
        <f aca="true" t="shared" si="115" ref="B102:J102">B295+B485+B674</f>
        <v>18914</v>
      </c>
      <c r="C102" s="4">
        <f t="shared" si="115"/>
        <v>48821</v>
      </c>
      <c r="D102" s="4">
        <f t="shared" si="115"/>
        <v>21902</v>
      </c>
      <c r="E102" s="4">
        <f t="shared" si="115"/>
        <v>12923</v>
      </c>
      <c r="F102" s="4">
        <f t="shared" si="115"/>
        <v>38093</v>
      </c>
      <c r="G102" s="4">
        <f t="shared" si="115"/>
        <v>48743</v>
      </c>
      <c r="H102" s="4">
        <f t="shared" si="115"/>
        <v>15658</v>
      </c>
      <c r="I102" s="4">
        <f t="shared" si="115"/>
        <v>33748</v>
      </c>
      <c r="J102" s="4">
        <f t="shared" si="115"/>
        <v>28195</v>
      </c>
      <c r="K102" s="5">
        <f t="shared" si="112"/>
        <v>29666.333333333332</v>
      </c>
      <c r="L102" s="6">
        <f t="shared" si="113"/>
        <v>0.013886237154111138</v>
      </c>
      <c r="M102" s="7">
        <v>189</v>
      </c>
      <c r="N102" s="12">
        <f t="shared" si="81"/>
        <v>0.6264985667629959</v>
      </c>
    </row>
    <row r="103" spans="1:14" s="2" customFormat="1" ht="15">
      <c r="A103" s="1">
        <v>190</v>
      </c>
      <c r="B103" s="4">
        <f aca="true" t="shared" si="116" ref="B103:J103">B296+B486+B675</f>
        <v>7571</v>
      </c>
      <c r="C103" s="4">
        <f t="shared" si="116"/>
        <v>57816</v>
      </c>
      <c r="D103" s="4">
        <f t="shared" si="116"/>
        <v>8066</v>
      </c>
      <c r="E103" s="4">
        <f t="shared" si="116"/>
        <v>15491</v>
      </c>
      <c r="F103" s="4">
        <f t="shared" si="116"/>
        <v>25738</v>
      </c>
      <c r="G103" s="4">
        <f t="shared" si="116"/>
        <v>43335</v>
      </c>
      <c r="H103" s="4">
        <f t="shared" si="116"/>
        <v>7260</v>
      </c>
      <c r="I103" s="4">
        <f t="shared" si="116"/>
        <v>30378</v>
      </c>
      <c r="J103" s="4">
        <f t="shared" si="116"/>
        <v>13519</v>
      </c>
      <c r="K103" s="5">
        <f t="shared" si="112"/>
        <v>23241.555555555555</v>
      </c>
      <c r="L103" s="6">
        <f t="shared" si="113"/>
        <v>0.01087892287356803</v>
      </c>
      <c r="M103" s="7">
        <v>190</v>
      </c>
      <c r="N103" s="12">
        <f t="shared" si="81"/>
        <v>0.6373774896365639</v>
      </c>
    </row>
    <row r="104" spans="1:14" s="2" customFormat="1" ht="15">
      <c r="A104" s="1">
        <v>191</v>
      </c>
      <c r="B104" s="4">
        <f aca="true" t="shared" si="117" ref="B104:J104">B297+B487+B676</f>
        <v>5100</v>
      </c>
      <c r="C104" s="4">
        <f t="shared" si="117"/>
        <v>21736</v>
      </c>
      <c r="D104" s="4">
        <f t="shared" si="117"/>
        <v>4513</v>
      </c>
      <c r="E104" s="4">
        <f t="shared" si="117"/>
        <v>12925</v>
      </c>
      <c r="F104" s="4">
        <f t="shared" si="117"/>
        <v>17524</v>
      </c>
      <c r="G104" s="4">
        <f t="shared" si="117"/>
        <v>16769</v>
      </c>
      <c r="H104" s="4">
        <f t="shared" si="117"/>
        <v>16866</v>
      </c>
      <c r="I104" s="4">
        <f t="shared" si="117"/>
        <v>43252</v>
      </c>
      <c r="J104" s="4">
        <f t="shared" si="117"/>
        <v>31202</v>
      </c>
      <c r="K104" s="5">
        <f t="shared" si="112"/>
        <v>18876.333333333332</v>
      </c>
      <c r="L104" s="6">
        <f t="shared" si="113"/>
        <v>0.00883564673535837</v>
      </c>
      <c r="M104" s="7">
        <v>191</v>
      </c>
      <c r="N104" s="12">
        <f t="shared" si="81"/>
        <v>0.6462131363719223</v>
      </c>
    </row>
    <row r="105" spans="1:14" s="2" customFormat="1" ht="15">
      <c r="A105" s="1">
        <v>192</v>
      </c>
      <c r="B105" s="4">
        <f aca="true" t="shared" si="118" ref="B105:J105">B298+B488+B677</f>
        <v>5562</v>
      </c>
      <c r="C105" s="4">
        <f t="shared" si="118"/>
        <v>12467</v>
      </c>
      <c r="D105" s="4">
        <f t="shared" si="118"/>
        <v>6198</v>
      </c>
      <c r="E105" s="4">
        <f t="shared" si="118"/>
        <v>22733</v>
      </c>
      <c r="F105" s="4">
        <f t="shared" si="118"/>
        <v>53646</v>
      </c>
      <c r="G105" s="4">
        <f t="shared" si="118"/>
        <v>16063</v>
      </c>
      <c r="H105" s="4">
        <f t="shared" si="118"/>
        <v>28750</v>
      </c>
      <c r="I105" s="4">
        <f t="shared" si="118"/>
        <v>27355</v>
      </c>
      <c r="J105" s="4">
        <f t="shared" si="118"/>
        <v>63092</v>
      </c>
      <c r="K105" s="5">
        <f t="shared" si="112"/>
        <v>26207.333333333332</v>
      </c>
      <c r="L105" s="6">
        <f t="shared" si="113"/>
        <v>0.012267146119962314</v>
      </c>
      <c r="M105" s="7">
        <v>192</v>
      </c>
      <c r="N105" s="12">
        <f t="shared" si="81"/>
        <v>0.6584802824918846</v>
      </c>
    </row>
    <row r="106" spans="1:14" s="2" customFormat="1" ht="15">
      <c r="A106" s="1">
        <v>193</v>
      </c>
      <c r="B106" s="4">
        <f aca="true" t="shared" si="119" ref="B106:J106">B299+B489+B678</f>
        <v>4168</v>
      </c>
      <c r="C106" s="4">
        <f t="shared" si="119"/>
        <v>11345</v>
      </c>
      <c r="D106" s="4">
        <f t="shared" si="119"/>
        <v>3293</v>
      </c>
      <c r="E106" s="4">
        <f t="shared" si="119"/>
        <v>21947</v>
      </c>
      <c r="F106" s="4">
        <f t="shared" si="119"/>
        <v>55532</v>
      </c>
      <c r="G106" s="4">
        <f t="shared" si="119"/>
        <v>20246</v>
      </c>
      <c r="H106" s="4">
        <f t="shared" si="119"/>
        <v>39850</v>
      </c>
      <c r="I106" s="4">
        <f t="shared" si="119"/>
        <v>104055</v>
      </c>
      <c r="J106" s="4">
        <f t="shared" si="119"/>
        <v>93652</v>
      </c>
      <c r="K106" s="5">
        <f t="shared" si="112"/>
        <v>39343.11111111111</v>
      </c>
      <c r="L106" s="6">
        <f t="shared" si="113"/>
        <v>0.018415749770315414</v>
      </c>
      <c r="M106" s="7">
        <v>193</v>
      </c>
      <c r="N106" s="12">
        <f t="shared" si="81"/>
        <v>0.6768960322622001</v>
      </c>
    </row>
    <row r="107" spans="1:14" s="2" customFormat="1" ht="15">
      <c r="A107" s="1">
        <v>194</v>
      </c>
      <c r="B107" s="4">
        <f aca="true" t="shared" si="120" ref="B107:J107">B300+B490+B679</f>
        <v>4062</v>
      </c>
      <c r="C107" s="4">
        <f t="shared" si="120"/>
        <v>14706</v>
      </c>
      <c r="D107" s="4">
        <f t="shared" si="120"/>
        <v>2632</v>
      </c>
      <c r="E107" s="4">
        <f t="shared" si="120"/>
        <v>21314</v>
      </c>
      <c r="F107" s="4">
        <f t="shared" si="120"/>
        <v>41360</v>
      </c>
      <c r="G107" s="4">
        <f t="shared" si="120"/>
        <v>8944</v>
      </c>
      <c r="H107" s="4">
        <f t="shared" si="120"/>
        <v>25275</v>
      </c>
      <c r="I107" s="4">
        <f t="shared" si="120"/>
        <v>196020</v>
      </c>
      <c r="J107" s="4">
        <f t="shared" si="120"/>
        <v>31502</v>
      </c>
      <c r="K107" s="5">
        <f t="shared" si="112"/>
        <v>38423.88888888889</v>
      </c>
      <c r="L107" s="6">
        <f t="shared" si="113"/>
        <v>0.01798547961755729</v>
      </c>
      <c r="M107" s="7">
        <v>194</v>
      </c>
      <c r="N107" s="12">
        <f t="shared" si="81"/>
        <v>0.6948815118797573</v>
      </c>
    </row>
    <row r="108" spans="1:14" s="2" customFormat="1" ht="15">
      <c r="A108" s="1">
        <v>195</v>
      </c>
      <c r="B108" s="4">
        <f aca="true" t="shared" si="121" ref="B108:J108">B301+B491+B680</f>
        <v>4766</v>
      </c>
      <c r="C108" s="4">
        <f t="shared" si="121"/>
        <v>26240</v>
      </c>
      <c r="D108" s="4">
        <f t="shared" si="121"/>
        <v>2425</v>
      </c>
      <c r="E108" s="4">
        <f t="shared" si="121"/>
        <v>19076</v>
      </c>
      <c r="F108" s="4">
        <f t="shared" si="121"/>
        <v>48501</v>
      </c>
      <c r="G108" s="4">
        <f t="shared" si="121"/>
        <v>17064</v>
      </c>
      <c r="H108" s="4">
        <f t="shared" si="121"/>
        <v>16250</v>
      </c>
      <c r="I108" s="4">
        <f t="shared" si="121"/>
        <v>70635</v>
      </c>
      <c r="J108" s="4">
        <f t="shared" si="121"/>
        <v>22930</v>
      </c>
      <c r="K108" s="5">
        <f t="shared" si="112"/>
        <v>25320.777777777777</v>
      </c>
      <c r="L108" s="6">
        <f t="shared" si="113"/>
        <v>0.011852166602392255</v>
      </c>
      <c r="M108" s="7">
        <v>195</v>
      </c>
      <c r="N108" s="12">
        <f t="shared" si="81"/>
        <v>0.7067336784821496</v>
      </c>
    </row>
    <row r="109" spans="1:14" s="2" customFormat="1" ht="15">
      <c r="A109" s="1">
        <v>196</v>
      </c>
      <c r="B109" s="4">
        <f aca="true" t="shared" si="122" ref="B109:J109">B302+B492+B681</f>
        <v>6204</v>
      </c>
      <c r="C109" s="4">
        <f t="shared" si="122"/>
        <v>15984</v>
      </c>
      <c r="D109" s="4">
        <f t="shared" si="122"/>
        <v>2490</v>
      </c>
      <c r="E109" s="4">
        <f t="shared" si="122"/>
        <v>33456</v>
      </c>
      <c r="F109" s="4">
        <f t="shared" si="122"/>
        <v>53408</v>
      </c>
      <c r="G109" s="4">
        <f t="shared" si="122"/>
        <v>26536</v>
      </c>
      <c r="H109" s="4">
        <f t="shared" si="122"/>
        <v>16250</v>
      </c>
      <c r="I109" s="4">
        <f t="shared" si="122"/>
        <v>46640</v>
      </c>
      <c r="J109" s="4">
        <f t="shared" si="122"/>
        <v>15269</v>
      </c>
      <c r="K109" s="5">
        <f t="shared" si="112"/>
        <v>24026.333333333332</v>
      </c>
      <c r="L109" s="6">
        <f t="shared" si="113"/>
        <v>0.011246262180824243</v>
      </c>
      <c r="M109" s="7">
        <v>196</v>
      </c>
      <c r="N109" s="12">
        <f t="shared" si="81"/>
        <v>0.7179799406629739</v>
      </c>
    </row>
    <row r="110" spans="1:14" s="2" customFormat="1" ht="15">
      <c r="A110" s="1">
        <v>197</v>
      </c>
      <c r="B110" s="4">
        <f aca="true" t="shared" si="123" ref="B110:J110">B303+B493+B682</f>
        <v>5793</v>
      </c>
      <c r="C110" s="4">
        <f t="shared" si="123"/>
        <v>13565</v>
      </c>
      <c r="D110" s="4">
        <f t="shared" si="123"/>
        <v>2881</v>
      </c>
      <c r="E110" s="4">
        <f t="shared" si="123"/>
        <v>40393</v>
      </c>
      <c r="F110" s="4">
        <f t="shared" si="123"/>
        <v>47295</v>
      </c>
      <c r="G110" s="4">
        <f t="shared" si="123"/>
        <v>20045</v>
      </c>
      <c r="H110" s="4">
        <f t="shared" si="123"/>
        <v>24600</v>
      </c>
      <c r="I110" s="4">
        <f t="shared" si="123"/>
        <v>100662</v>
      </c>
      <c r="J110" s="4">
        <f t="shared" si="123"/>
        <v>14317</v>
      </c>
      <c r="K110" s="5">
        <f t="shared" si="112"/>
        <v>29950.11111111111</v>
      </c>
      <c r="L110" s="6">
        <f t="shared" si="113"/>
        <v>0.014019068046187078</v>
      </c>
      <c r="M110" s="7">
        <v>197</v>
      </c>
      <c r="N110" s="12">
        <f t="shared" si="81"/>
        <v>0.731999008709161</v>
      </c>
    </row>
    <row r="111" spans="1:14" s="2" customFormat="1" ht="15">
      <c r="A111" s="1">
        <v>198</v>
      </c>
      <c r="B111" s="4">
        <f aca="true" t="shared" si="124" ref="B111:J111">B304+B494+B683</f>
        <v>7997</v>
      </c>
      <c r="C111" s="4">
        <f t="shared" si="124"/>
        <v>7578</v>
      </c>
      <c r="D111" s="4">
        <f t="shared" si="124"/>
        <v>2069</v>
      </c>
      <c r="E111" s="4">
        <f t="shared" si="124"/>
        <v>36224</v>
      </c>
      <c r="F111" s="4">
        <f t="shared" si="124"/>
        <v>38731</v>
      </c>
      <c r="G111" s="4">
        <f t="shared" si="124"/>
        <v>16866</v>
      </c>
      <c r="H111" s="4">
        <f t="shared" si="124"/>
        <v>23250</v>
      </c>
      <c r="I111" s="4">
        <f t="shared" si="124"/>
        <v>31346</v>
      </c>
      <c r="J111" s="4">
        <f t="shared" si="124"/>
        <v>22139</v>
      </c>
      <c r="K111" s="5">
        <f t="shared" si="112"/>
        <v>20688.88888888889</v>
      </c>
      <c r="L111" s="6">
        <f t="shared" si="113"/>
        <v>0.009684068952443264</v>
      </c>
      <c r="M111" s="7">
        <v>198</v>
      </c>
      <c r="N111" s="12">
        <f t="shared" si="81"/>
        <v>0.7416830776616042</v>
      </c>
    </row>
    <row r="112" spans="1:14" s="2" customFormat="1" ht="15">
      <c r="A112" s="1">
        <v>199</v>
      </c>
      <c r="B112" s="4">
        <f aca="true" t="shared" si="125" ref="B112:J112">B305+B495+B684</f>
        <v>7114</v>
      </c>
      <c r="C112" s="4">
        <f t="shared" si="125"/>
        <v>6168</v>
      </c>
      <c r="D112" s="4">
        <f t="shared" si="125"/>
        <v>1985</v>
      </c>
      <c r="E112" s="4">
        <f t="shared" si="125"/>
        <v>30477</v>
      </c>
      <c r="F112" s="4">
        <f t="shared" si="125"/>
        <v>52906</v>
      </c>
      <c r="G112" s="4">
        <f t="shared" si="125"/>
        <v>15748</v>
      </c>
      <c r="H112" s="4">
        <f t="shared" si="125"/>
        <v>26300</v>
      </c>
      <c r="I112" s="4">
        <f t="shared" si="125"/>
        <v>32615</v>
      </c>
      <c r="J112" s="4">
        <f t="shared" si="125"/>
        <v>13117</v>
      </c>
      <c r="K112" s="5">
        <f t="shared" si="112"/>
        <v>20714.444444444445</v>
      </c>
      <c r="L112" s="6">
        <f t="shared" si="113"/>
        <v>0.00969603101398495</v>
      </c>
      <c r="M112" s="7">
        <v>199</v>
      </c>
      <c r="N112" s="12">
        <f t="shared" si="81"/>
        <v>0.7513791086755892</v>
      </c>
    </row>
    <row r="113" spans="1:14" s="2" customFormat="1" ht="15">
      <c r="A113" s="1">
        <v>200</v>
      </c>
      <c r="B113" s="4">
        <f aca="true" t="shared" si="126" ref="B113:J113">B306+B496+B685</f>
        <v>6111</v>
      </c>
      <c r="C113" s="4">
        <f t="shared" si="126"/>
        <v>5779</v>
      </c>
      <c r="D113" s="4">
        <f t="shared" si="126"/>
        <v>2731</v>
      </c>
      <c r="E113" s="4">
        <f t="shared" si="126"/>
        <v>25319</v>
      </c>
      <c r="F113" s="4">
        <f t="shared" si="126"/>
        <v>23822</v>
      </c>
      <c r="G113" s="4">
        <f t="shared" si="126"/>
        <v>20875</v>
      </c>
      <c r="H113" s="4">
        <f t="shared" si="126"/>
        <v>68550</v>
      </c>
      <c r="I113" s="4">
        <f t="shared" si="126"/>
        <v>27896</v>
      </c>
      <c r="J113" s="4">
        <f t="shared" si="126"/>
        <v>4264</v>
      </c>
      <c r="K113" s="5">
        <f t="shared" si="112"/>
        <v>20594.11111111111</v>
      </c>
      <c r="L113" s="6">
        <f t="shared" si="113"/>
        <v>0.009639705306812575</v>
      </c>
      <c r="M113" s="7">
        <v>200</v>
      </c>
      <c r="N113" s="12">
        <f t="shared" si="81"/>
        <v>0.7610188139824018</v>
      </c>
    </row>
    <row r="114" spans="1:14" s="2" customFormat="1" ht="15">
      <c r="A114" s="1">
        <v>201</v>
      </c>
      <c r="B114" s="4">
        <f aca="true" t="shared" si="127" ref="B114:J114">B307+B497+B686</f>
        <v>5019</v>
      </c>
      <c r="C114" s="4">
        <f t="shared" si="127"/>
        <v>6836</v>
      </c>
      <c r="D114" s="4">
        <f t="shared" si="127"/>
        <v>2033</v>
      </c>
      <c r="E114" s="4">
        <f t="shared" si="127"/>
        <v>19409</v>
      </c>
      <c r="F114" s="4">
        <f t="shared" si="127"/>
        <v>14502</v>
      </c>
      <c r="G114" s="4">
        <f t="shared" si="127"/>
        <v>7855</v>
      </c>
      <c r="H114" s="4">
        <f t="shared" si="127"/>
        <v>23300</v>
      </c>
      <c r="I114" s="4">
        <f t="shared" si="127"/>
        <v>22477</v>
      </c>
      <c r="J114" s="4">
        <f t="shared" si="127"/>
        <v>4228</v>
      </c>
      <c r="K114" s="5">
        <f t="shared" si="112"/>
        <v>11739.888888888889</v>
      </c>
      <c r="L114" s="6">
        <f t="shared" si="113"/>
        <v>0.005495215045360917</v>
      </c>
      <c r="M114" s="7">
        <v>201</v>
      </c>
      <c r="N114" s="12">
        <f t="shared" si="81"/>
        <v>0.7665140290277627</v>
      </c>
    </row>
    <row r="115" spans="1:14" s="2" customFormat="1" ht="15">
      <c r="A115" s="1">
        <v>202</v>
      </c>
      <c r="B115" s="4">
        <f aca="true" t="shared" si="128" ref="B115:J115">B308+B498+B687</f>
        <v>6559</v>
      </c>
      <c r="C115" s="4">
        <f t="shared" si="128"/>
        <v>2371</v>
      </c>
      <c r="D115" s="4">
        <f t="shared" si="128"/>
        <v>3586</v>
      </c>
      <c r="E115" s="4">
        <f t="shared" si="128"/>
        <v>21616</v>
      </c>
      <c r="F115" s="4">
        <f t="shared" si="128"/>
        <v>15919</v>
      </c>
      <c r="G115" s="4">
        <f t="shared" si="128"/>
        <v>4969</v>
      </c>
      <c r="H115" s="4">
        <f t="shared" si="128"/>
        <v>35250</v>
      </c>
      <c r="I115" s="4">
        <f t="shared" si="128"/>
        <v>22738</v>
      </c>
      <c r="J115" s="4">
        <f t="shared" si="128"/>
        <v>6054</v>
      </c>
      <c r="K115" s="5">
        <f t="shared" si="112"/>
        <v>13229.111111111111</v>
      </c>
      <c r="L115" s="6">
        <f t="shared" si="113"/>
        <v>0.006192291179461868</v>
      </c>
      <c r="M115" s="7">
        <v>202</v>
      </c>
      <c r="N115" s="12">
        <f t="shared" si="81"/>
        <v>0.7727063202072245</v>
      </c>
    </row>
    <row r="116" spans="1:14" s="2" customFormat="1" ht="15">
      <c r="A116" s="1">
        <v>203</v>
      </c>
      <c r="B116" s="4">
        <f aca="true" t="shared" si="129" ref="B116:J116">B309+B499+B688</f>
        <v>13271</v>
      </c>
      <c r="C116" s="4">
        <f t="shared" si="129"/>
        <v>4219</v>
      </c>
      <c r="D116" s="4">
        <f t="shared" si="129"/>
        <v>763</v>
      </c>
      <c r="E116" s="4">
        <f t="shared" si="129"/>
        <v>37846</v>
      </c>
      <c r="F116" s="4">
        <f t="shared" si="129"/>
        <v>24856</v>
      </c>
      <c r="G116" s="4">
        <f t="shared" si="129"/>
        <v>4982</v>
      </c>
      <c r="H116" s="4">
        <f t="shared" si="129"/>
        <v>29325</v>
      </c>
      <c r="I116" s="4">
        <f t="shared" si="129"/>
        <v>22535</v>
      </c>
      <c r="J116" s="4">
        <f t="shared" si="129"/>
        <v>16419</v>
      </c>
      <c r="K116" s="5">
        <f t="shared" si="112"/>
        <v>17135.11111111111</v>
      </c>
      <c r="L116" s="6">
        <f t="shared" si="113"/>
        <v>0.00802061427266375</v>
      </c>
      <c r="M116" s="7">
        <v>203</v>
      </c>
      <c r="N116" s="12">
        <f t="shared" si="81"/>
        <v>0.7807269344798883</v>
      </c>
    </row>
    <row r="117" spans="1:14" s="2" customFormat="1" ht="15">
      <c r="A117" s="1">
        <v>204</v>
      </c>
      <c r="B117" s="4">
        <f aca="true" t="shared" si="130" ref="B117:J117">B310+B500+B689</f>
        <v>7125</v>
      </c>
      <c r="C117" s="4">
        <f t="shared" si="130"/>
        <v>11833</v>
      </c>
      <c r="D117" s="4">
        <f t="shared" si="130"/>
        <v>988</v>
      </c>
      <c r="E117" s="4">
        <f t="shared" si="130"/>
        <v>32481</v>
      </c>
      <c r="F117" s="4">
        <f t="shared" si="130"/>
        <v>31546</v>
      </c>
      <c r="G117" s="4">
        <f t="shared" si="130"/>
        <v>14728</v>
      </c>
      <c r="H117" s="4">
        <f t="shared" si="130"/>
        <v>21000</v>
      </c>
      <c r="I117" s="4">
        <f t="shared" si="130"/>
        <v>30099</v>
      </c>
      <c r="J117" s="4">
        <f t="shared" si="130"/>
        <v>10169</v>
      </c>
      <c r="K117" s="5">
        <f t="shared" si="112"/>
        <v>17774.333333333332</v>
      </c>
      <c r="L117" s="6">
        <f t="shared" si="113"/>
        <v>0.008319821838095577</v>
      </c>
      <c r="M117" s="7">
        <v>204</v>
      </c>
      <c r="N117" s="12">
        <f t="shared" si="81"/>
        <v>0.7890467563179838</v>
      </c>
    </row>
    <row r="118" spans="1:14" s="2" customFormat="1" ht="15">
      <c r="A118" s="1">
        <v>205</v>
      </c>
      <c r="B118" s="4">
        <f aca="true" t="shared" si="131" ref="B118:J118">B311+B501+B690</f>
        <v>7400</v>
      </c>
      <c r="C118" s="4">
        <f t="shared" si="131"/>
        <v>12257</v>
      </c>
      <c r="D118" s="4">
        <f t="shared" si="131"/>
        <v>1620</v>
      </c>
      <c r="E118" s="4">
        <f t="shared" si="131"/>
        <v>10126</v>
      </c>
      <c r="F118" s="4">
        <f t="shared" si="131"/>
        <v>29882</v>
      </c>
      <c r="G118" s="4">
        <f t="shared" si="131"/>
        <v>4921</v>
      </c>
      <c r="H118" s="4">
        <f t="shared" si="131"/>
        <v>52575</v>
      </c>
      <c r="I118" s="4">
        <f t="shared" si="131"/>
        <v>13504</v>
      </c>
      <c r="J118" s="4">
        <f t="shared" si="131"/>
        <v>19379</v>
      </c>
      <c r="K118" s="5">
        <f t="shared" si="112"/>
        <v>16851.555555555555</v>
      </c>
      <c r="L118" s="6">
        <f t="shared" si="113"/>
        <v>0.00788788739851426</v>
      </c>
      <c r="M118" s="7">
        <v>205</v>
      </c>
      <c r="N118" s="12">
        <f t="shared" si="81"/>
        <v>0.7969346437164981</v>
      </c>
    </row>
    <row r="119" spans="1:14" s="2" customFormat="1" ht="15">
      <c r="A119" s="1">
        <v>206</v>
      </c>
      <c r="B119" s="4">
        <f aca="true" t="shared" si="132" ref="B119:J119">B312+B502+B691</f>
        <v>4337</v>
      </c>
      <c r="C119" s="4">
        <f t="shared" si="132"/>
        <v>7189</v>
      </c>
      <c r="D119" s="4">
        <f t="shared" si="132"/>
        <v>801</v>
      </c>
      <c r="E119" s="4">
        <f t="shared" si="132"/>
        <v>8059</v>
      </c>
      <c r="F119" s="4">
        <f t="shared" si="132"/>
        <v>38886</v>
      </c>
      <c r="G119" s="4">
        <f t="shared" si="132"/>
        <v>2382</v>
      </c>
      <c r="H119" s="4">
        <f t="shared" si="132"/>
        <v>47700</v>
      </c>
      <c r="I119" s="4">
        <f t="shared" si="132"/>
        <v>20590</v>
      </c>
      <c r="J119" s="4">
        <f t="shared" si="132"/>
        <v>19527</v>
      </c>
      <c r="K119" s="5">
        <f t="shared" si="112"/>
        <v>16607.88888888889</v>
      </c>
      <c r="L119" s="6">
        <f t="shared" si="113"/>
        <v>0.0077738317421624445</v>
      </c>
      <c r="M119" s="7">
        <v>206</v>
      </c>
      <c r="N119" s="12">
        <f t="shared" si="81"/>
        <v>0.8047084754586605</v>
      </c>
    </row>
    <row r="120" spans="1:14" s="2" customFormat="1" ht="15">
      <c r="A120" s="1">
        <v>207</v>
      </c>
      <c r="B120" s="4">
        <f aca="true" t="shared" si="133" ref="B120:J120">B313+B503+B692</f>
        <v>5788</v>
      </c>
      <c r="C120" s="4">
        <f t="shared" si="133"/>
        <v>9314</v>
      </c>
      <c r="D120" s="4">
        <f t="shared" si="133"/>
        <v>1017</v>
      </c>
      <c r="E120" s="4">
        <f t="shared" si="133"/>
        <v>13308</v>
      </c>
      <c r="F120" s="4">
        <f t="shared" si="133"/>
        <v>33552</v>
      </c>
      <c r="G120" s="4">
        <f t="shared" si="133"/>
        <v>11220</v>
      </c>
      <c r="H120" s="4">
        <f t="shared" si="133"/>
        <v>39450</v>
      </c>
      <c r="I120" s="4">
        <f t="shared" si="133"/>
        <v>10547</v>
      </c>
      <c r="J120" s="4">
        <f t="shared" si="133"/>
        <v>19591</v>
      </c>
      <c r="K120" s="5">
        <f t="shared" si="112"/>
        <v>15976.333333333334</v>
      </c>
      <c r="L120" s="6">
        <f t="shared" si="113"/>
        <v>0.007478212795193124</v>
      </c>
      <c r="M120" s="7">
        <v>207</v>
      </c>
      <c r="N120" s="12">
        <f t="shared" si="81"/>
        <v>0.8121866882538537</v>
      </c>
    </row>
    <row r="121" spans="1:14" s="2" customFormat="1" ht="15">
      <c r="A121" s="1">
        <v>208</v>
      </c>
      <c r="B121" s="4">
        <f aca="true" t="shared" si="134" ref="B121:J121">B314+B504+B693</f>
        <v>4814</v>
      </c>
      <c r="C121" s="4">
        <f t="shared" si="134"/>
        <v>7612</v>
      </c>
      <c r="D121" s="4">
        <f t="shared" si="134"/>
        <v>1452</v>
      </c>
      <c r="E121" s="4">
        <f t="shared" si="134"/>
        <v>23987</v>
      </c>
      <c r="F121" s="4">
        <f t="shared" si="134"/>
        <v>28987</v>
      </c>
      <c r="G121" s="4">
        <f t="shared" si="134"/>
        <v>7080</v>
      </c>
      <c r="H121" s="4">
        <f t="shared" si="134"/>
        <v>65850</v>
      </c>
      <c r="I121" s="4">
        <f t="shared" si="134"/>
        <v>15440</v>
      </c>
      <c r="J121" s="4">
        <f t="shared" si="134"/>
        <v>22155</v>
      </c>
      <c r="K121" s="5">
        <f t="shared" si="112"/>
        <v>19708.555555555555</v>
      </c>
      <c r="L121" s="6">
        <f t="shared" si="113"/>
        <v>0.00922519386991154</v>
      </c>
      <c r="M121" s="7">
        <v>208</v>
      </c>
      <c r="N121" s="12">
        <f t="shared" si="81"/>
        <v>0.8214118821237651</v>
      </c>
    </row>
    <row r="122" spans="1:14" s="2" customFormat="1" ht="15">
      <c r="A122" s="1">
        <v>209</v>
      </c>
      <c r="B122" s="4">
        <f aca="true" t="shared" si="135" ref="B122:J122">B315+B505+B694</f>
        <v>7207</v>
      </c>
      <c r="C122" s="4">
        <f t="shared" si="135"/>
        <v>5394</v>
      </c>
      <c r="D122" s="4">
        <f t="shared" si="135"/>
        <v>2333</v>
      </c>
      <c r="E122" s="4">
        <f t="shared" si="135"/>
        <v>23527</v>
      </c>
      <c r="F122" s="4">
        <f t="shared" si="135"/>
        <v>21711</v>
      </c>
      <c r="G122" s="4">
        <f t="shared" si="135"/>
        <v>5623</v>
      </c>
      <c r="H122" s="4">
        <f t="shared" si="135"/>
        <v>72600</v>
      </c>
      <c r="I122" s="4">
        <f t="shared" si="135"/>
        <v>8997</v>
      </c>
      <c r="J122" s="4">
        <f t="shared" si="135"/>
        <v>13839</v>
      </c>
      <c r="K122" s="5">
        <f t="shared" si="112"/>
        <v>17914.555555555555</v>
      </c>
      <c r="L122" s="6">
        <f t="shared" si="113"/>
        <v>0.008385457149685176</v>
      </c>
      <c r="M122" s="7">
        <v>209</v>
      </c>
      <c r="N122" s="12">
        <f t="shared" si="81"/>
        <v>0.8297973392734503</v>
      </c>
    </row>
    <row r="123" spans="1:14" s="2" customFormat="1" ht="15">
      <c r="A123" s="1">
        <v>210</v>
      </c>
      <c r="B123" s="4">
        <f aca="true" t="shared" si="136" ref="B123:J123">B316+B506+B695</f>
        <v>4005</v>
      </c>
      <c r="C123" s="4">
        <f t="shared" si="136"/>
        <v>6632</v>
      </c>
      <c r="D123" s="4">
        <f t="shared" si="136"/>
        <v>3706</v>
      </c>
      <c r="E123" s="4">
        <f t="shared" si="136"/>
        <v>33686</v>
      </c>
      <c r="F123" s="4">
        <f t="shared" si="136"/>
        <v>12988</v>
      </c>
      <c r="G123" s="4">
        <f t="shared" si="136"/>
        <v>6178</v>
      </c>
      <c r="H123" s="4">
        <f t="shared" si="136"/>
        <v>62100</v>
      </c>
      <c r="I123" s="4">
        <f t="shared" si="136"/>
        <v>6363</v>
      </c>
      <c r="J123" s="4">
        <f t="shared" si="136"/>
        <v>35760</v>
      </c>
      <c r="K123" s="5">
        <f t="shared" si="112"/>
        <v>19046.444444444445</v>
      </c>
      <c r="L123" s="6">
        <f t="shared" si="113"/>
        <v>0.008915272458055422</v>
      </c>
      <c r="M123" s="7">
        <v>210</v>
      </c>
      <c r="N123" s="12">
        <f t="shared" si="81"/>
        <v>0.8387126117315058</v>
      </c>
    </row>
    <row r="124" spans="1:14" s="2" customFormat="1" ht="15">
      <c r="A124" s="1">
        <v>211</v>
      </c>
      <c r="B124" s="4">
        <f aca="true" t="shared" si="137" ref="B124:J124">B317+B507+B696</f>
        <v>3052</v>
      </c>
      <c r="C124" s="4">
        <f t="shared" si="137"/>
        <v>8362</v>
      </c>
      <c r="D124" s="4">
        <f t="shared" si="137"/>
        <v>1395</v>
      </c>
      <c r="E124" s="4">
        <f t="shared" si="137"/>
        <v>23471</v>
      </c>
      <c r="F124" s="4">
        <f t="shared" si="137"/>
        <v>5781</v>
      </c>
      <c r="G124" s="4">
        <f t="shared" si="137"/>
        <v>5276</v>
      </c>
      <c r="H124" s="4">
        <f t="shared" si="137"/>
        <v>73350</v>
      </c>
      <c r="I124" s="4">
        <f t="shared" si="137"/>
        <v>4093</v>
      </c>
      <c r="J124" s="4">
        <f t="shared" si="137"/>
        <v>69002</v>
      </c>
      <c r="K124" s="5">
        <f t="shared" si="112"/>
        <v>21531.333333333332</v>
      </c>
      <c r="L124" s="6">
        <f t="shared" si="113"/>
        <v>0.010078400911613106</v>
      </c>
      <c r="M124" s="7">
        <v>211</v>
      </c>
      <c r="N124" s="12">
        <f t="shared" si="81"/>
        <v>0.8487910126431188</v>
      </c>
    </row>
    <row r="125" spans="1:14" s="2" customFormat="1" ht="15">
      <c r="A125" s="1">
        <v>212</v>
      </c>
      <c r="B125" s="4">
        <f aca="true" t="shared" si="138" ref="B125:J125">B318+B508+B697</f>
        <v>4949</v>
      </c>
      <c r="C125" s="4">
        <f t="shared" si="138"/>
        <v>3257</v>
      </c>
      <c r="D125" s="4">
        <f t="shared" si="138"/>
        <v>723</v>
      </c>
      <c r="E125" s="4">
        <f t="shared" si="138"/>
        <v>6924</v>
      </c>
      <c r="F125" s="4">
        <f t="shared" si="138"/>
        <v>5329</v>
      </c>
      <c r="G125" s="4">
        <f t="shared" si="138"/>
        <v>6871</v>
      </c>
      <c r="H125" s="4">
        <f t="shared" si="138"/>
        <v>79500</v>
      </c>
      <c r="I125" s="4">
        <f t="shared" si="138"/>
        <v>3733</v>
      </c>
      <c r="J125" s="4">
        <f t="shared" si="138"/>
        <v>18731</v>
      </c>
      <c r="K125" s="5">
        <f t="shared" si="112"/>
        <v>14446.333333333334</v>
      </c>
      <c r="L125" s="6">
        <f t="shared" si="113"/>
        <v>0.0067620493715887</v>
      </c>
      <c r="M125" s="7">
        <v>212</v>
      </c>
      <c r="N125" s="12">
        <f t="shared" si="81"/>
        <v>0.8555530620147076</v>
      </c>
    </row>
    <row r="126" spans="1:14" s="2" customFormat="1" ht="15">
      <c r="A126" s="1">
        <v>213</v>
      </c>
      <c r="B126" s="4">
        <f aca="true" t="shared" si="139" ref="B126:J126">B319+B509+B698</f>
        <v>4991</v>
      </c>
      <c r="C126" s="4">
        <f t="shared" si="139"/>
        <v>4857</v>
      </c>
      <c r="D126" s="4">
        <f t="shared" si="139"/>
        <v>670</v>
      </c>
      <c r="E126" s="4">
        <f t="shared" si="139"/>
        <v>8390</v>
      </c>
      <c r="F126" s="4">
        <f t="shared" si="139"/>
        <v>10316</v>
      </c>
      <c r="G126" s="4">
        <f t="shared" si="139"/>
        <v>5998</v>
      </c>
      <c r="H126" s="4">
        <f t="shared" si="139"/>
        <v>48600</v>
      </c>
      <c r="I126" s="4">
        <f t="shared" si="139"/>
        <v>7696</v>
      </c>
      <c r="J126" s="4">
        <f t="shared" si="139"/>
        <v>14988</v>
      </c>
      <c r="K126" s="5">
        <f t="shared" si="112"/>
        <v>11834</v>
      </c>
      <c r="L126" s="6">
        <f t="shared" si="113"/>
        <v>0.005539266637212257</v>
      </c>
      <c r="M126" s="7">
        <v>213</v>
      </c>
      <c r="N126" s="12">
        <f t="shared" si="81"/>
        <v>0.8610923286519199</v>
      </c>
    </row>
    <row r="127" spans="1:14" s="2" customFormat="1" ht="15">
      <c r="A127" s="1">
        <v>214</v>
      </c>
      <c r="B127" s="4">
        <f aca="true" t="shared" si="140" ref="B127:J127">B320+B510+B699</f>
        <v>4802</v>
      </c>
      <c r="C127" s="4">
        <f t="shared" si="140"/>
        <v>3638</v>
      </c>
      <c r="D127" s="4">
        <f t="shared" si="140"/>
        <v>1279</v>
      </c>
      <c r="E127" s="4">
        <f t="shared" si="140"/>
        <v>4435</v>
      </c>
      <c r="F127" s="4">
        <f t="shared" si="140"/>
        <v>13010</v>
      </c>
      <c r="G127" s="4">
        <f t="shared" si="140"/>
        <v>21296</v>
      </c>
      <c r="H127" s="4">
        <f t="shared" si="140"/>
        <v>38400</v>
      </c>
      <c r="I127" s="4">
        <f t="shared" si="140"/>
        <v>6092</v>
      </c>
      <c r="J127" s="4">
        <f t="shared" si="140"/>
        <v>24158</v>
      </c>
      <c r="K127" s="5">
        <f t="shared" si="112"/>
        <v>13012.222222222223</v>
      </c>
      <c r="L127" s="6">
        <f t="shared" si="113"/>
        <v>0.006090769683247211</v>
      </c>
      <c r="M127" s="7">
        <v>214</v>
      </c>
      <c r="N127" s="12">
        <f t="shared" si="81"/>
        <v>0.867183098335167</v>
      </c>
    </row>
    <row r="128" spans="1:14" s="2" customFormat="1" ht="15">
      <c r="A128" s="1">
        <v>215</v>
      </c>
      <c r="B128" s="4">
        <f aca="true" t="shared" si="141" ref="B128:J128">B321+B511+B700</f>
        <v>6218</v>
      </c>
      <c r="C128" s="4">
        <f t="shared" si="141"/>
        <v>1794</v>
      </c>
      <c r="D128" s="4">
        <f t="shared" si="141"/>
        <v>461</v>
      </c>
      <c r="E128" s="4">
        <f t="shared" si="141"/>
        <v>2036</v>
      </c>
      <c r="F128" s="4">
        <f t="shared" si="141"/>
        <v>12566</v>
      </c>
      <c r="G128" s="4">
        <f t="shared" si="141"/>
        <v>27613</v>
      </c>
      <c r="H128" s="4">
        <f t="shared" si="141"/>
        <v>26400</v>
      </c>
      <c r="I128" s="4">
        <f t="shared" si="141"/>
        <v>4290</v>
      </c>
      <c r="J128" s="4">
        <f t="shared" si="141"/>
        <v>13758</v>
      </c>
      <c r="K128" s="5">
        <f t="shared" si="112"/>
        <v>10570.666666666666</v>
      </c>
      <c r="L128" s="6">
        <f t="shared" si="113"/>
        <v>0.004947924725347165</v>
      </c>
      <c r="M128" s="7">
        <v>215</v>
      </c>
      <c r="N128" s="12">
        <f t="shared" si="81"/>
        <v>0.8721310230605143</v>
      </c>
    </row>
    <row r="129" spans="1:14" s="2" customFormat="1" ht="15">
      <c r="A129" s="1">
        <v>216</v>
      </c>
      <c r="B129" s="4">
        <f aca="true" t="shared" si="142" ref="B129:J129">B322+B512+B701</f>
        <v>4826</v>
      </c>
      <c r="C129" s="4">
        <f t="shared" si="142"/>
        <v>1623</v>
      </c>
      <c r="D129" s="4">
        <f t="shared" si="142"/>
        <v>2312</v>
      </c>
      <c r="E129" s="4">
        <f t="shared" si="142"/>
        <v>5791</v>
      </c>
      <c r="F129" s="4">
        <f t="shared" si="142"/>
        <v>21933</v>
      </c>
      <c r="G129" s="4">
        <f t="shared" si="142"/>
        <v>47381</v>
      </c>
      <c r="H129" s="4">
        <f t="shared" si="142"/>
        <v>37350</v>
      </c>
      <c r="I129" s="4">
        <f t="shared" si="142"/>
        <v>6226</v>
      </c>
      <c r="J129" s="4">
        <f t="shared" si="142"/>
        <v>11441</v>
      </c>
      <c r="K129" s="5">
        <f t="shared" si="112"/>
        <v>15431.444444444445</v>
      </c>
      <c r="L129" s="6">
        <f t="shared" si="113"/>
        <v>0.007223160839539086</v>
      </c>
      <c r="M129" s="7">
        <v>216</v>
      </c>
      <c r="N129" s="12">
        <f t="shared" si="81"/>
        <v>0.8793541839000534</v>
      </c>
    </row>
    <row r="130" spans="1:14" s="2" customFormat="1" ht="15">
      <c r="A130" s="1">
        <v>217</v>
      </c>
      <c r="B130" s="4">
        <f aca="true" t="shared" si="143" ref="B130:J130">B323+B513+B702</f>
        <v>2972</v>
      </c>
      <c r="C130" s="4">
        <f t="shared" si="143"/>
        <v>1771</v>
      </c>
      <c r="D130" s="4">
        <f t="shared" si="143"/>
        <v>1353</v>
      </c>
      <c r="E130" s="4">
        <f t="shared" si="143"/>
        <v>15188</v>
      </c>
      <c r="F130" s="4">
        <f t="shared" si="143"/>
        <v>22681</v>
      </c>
      <c r="G130" s="4">
        <f t="shared" si="143"/>
        <v>29829</v>
      </c>
      <c r="H130" s="4">
        <f t="shared" si="143"/>
        <v>21600</v>
      </c>
      <c r="I130" s="4">
        <f t="shared" si="143"/>
        <v>3643</v>
      </c>
      <c r="J130" s="4">
        <f t="shared" si="143"/>
        <v>7523</v>
      </c>
      <c r="K130" s="5">
        <f t="shared" si="112"/>
        <v>11840</v>
      </c>
      <c r="L130" s="6">
        <f t="shared" si="113"/>
        <v>0.005542075121226392</v>
      </c>
      <c r="M130" s="7">
        <v>217</v>
      </c>
      <c r="N130" s="12">
        <f t="shared" si="81"/>
        <v>0.8848962590212798</v>
      </c>
    </row>
    <row r="131" spans="1:14" s="2" customFormat="1" ht="15">
      <c r="A131" s="1">
        <v>218</v>
      </c>
      <c r="B131" s="4">
        <f aca="true" t="shared" si="144" ref="B131:J131">B324+B514+B703</f>
        <v>3935</v>
      </c>
      <c r="C131" s="4">
        <f t="shared" si="144"/>
        <v>3196</v>
      </c>
      <c r="D131" s="4">
        <f t="shared" si="144"/>
        <v>2782</v>
      </c>
      <c r="E131" s="4">
        <f t="shared" si="144"/>
        <v>10336</v>
      </c>
      <c r="F131" s="4">
        <f t="shared" si="144"/>
        <v>13779</v>
      </c>
      <c r="G131" s="4">
        <f t="shared" si="144"/>
        <v>7299</v>
      </c>
      <c r="H131" s="4">
        <f t="shared" si="144"/>
        <v>70050</v>
      </c>
      <c r="I131" s="4">
        <f t="shared" si="144"/>
        <v>2529</v>
      </c>
      <c r="J131" s="4">
        <f t="shared" si="144"/>
        <v>14618</v>
      </c>
      <c r="K131" s="5">
        <f t="shared" si="112"/>
        <v>14280.444444444445</v>
      </c>
      <c r="L131" s="6">
        <f t="shared" si="113"/>
        <v>0.006684399989494189</v>
      </c>
      <c r="M131" s="7">
        <v>218</v>
      </c>
      <c r="N131" s="12">
        <f t="shared" si="81"/>
        <v>0.891580659010774</v>
      </c>
    </row>
    <row r="132" spans="1:14" s="2" customFormat="1" ht="15">
      <c r="A132" s="1">
        <v>219</v>
      </c>
      <c r="B132" s="4">
        <f aca="true" t="shared" si="145" ref="B132:J132">B325+B515+B704</f>
        <v>4200</v>
      </c>
      <c r="C132" s="4">
        <f t="shared" si="145"/>
        <v>2975</v>
      </c>
      <c r="D132" s="4">
        <f t="shared" si="145"/>
        <v>7690</v>
      </c>
      <c r="E132" s="4">
        <f t="shared" si="145"/>
        <v>6709</v>
      </c>
      <c r="F132" s="4">
        <f t="shared" si="145"/>
        <v>11734</v>
      </c>
      <c r="G132" s="4">
        <f t="shared" si="145"/>
        <v>3268</v>
      </c>
      <c r="H132" s="4">
        <f t="shared" si="145"/>
        <v>60450</v>
      </c>
      <c r="I132" s="4">
        <f t="shared" si="145"/>
        <v>2676</v>
      </c>
      <c r="J132" s="4">
        <f t="shared" si="145"/>
        <v>5924</v>
      </c>
      <c r="K132" s="5">
        <f aca="true" t="shared" si="146" ref="K132:K163">AVERAGE(B132:J132)</f>
        <v>11736.222222222223</v>
      </c>
      <c r="L132" s="6">
        <f aca="true" t="shared" si="147" ref="L132:L163">K132/K$191</f>
        <v>0.005493498749574502</v>
      </c>
      <c r="M132" s="7">
        <v>219</v>
      </c>
      <c r="N132" s="12">
        <f t="shared" si="81"/>
        <v>0.8970741577603485</v>
      </c>
    </row>
    <row r="133" spans="1:14" s="2" customFormat="1" ht="15">
      <c r="A133" s="1">
        <v>220</v>
      </c>
      <c r="B133" s="4">
        <f aca="true" t="shared" si="148" ref="B133:J133">B326+B516+B705</f>
        <v>6375</v>
      </c>
      <c r="C133" s="4">
        <f t="shared" si="148"/>
        <v>2347</v>
      </c>
      <c r="D133" s="4">
        <f t="shared" si="148"/>
        <v>5109</v>
      </c>
      <c r="E133" s="4">
        <f t="shared" si="148"/>
        <v>11642</v>
      </c>
      <c r="F133" s="4">
        <f t="shared" si="148"/>
        <v>9475</v>
      </c>
      <c r="G133" s="4">
        <f t="shared" si="148"/>
        <v>3601</v>
      </c>
      <c r="H133" s="4">
        <f t="shared" si="148"/>
        <v>37200</v>
      </c>
      <c r="I133" s="4">
        <f t="shared" si="148"/>
        <v>1755</v>
      </c>
      <c r="J133" s="4">
        <f t="shared" si="148"/>
        <v>2877</v>
      </c>
      <c r="K133" s="5">
        <f t="shared" si="146"/>
        <v>8931.222222222223</v>
      </c>
      <c r="L133" s="6">
        <f t="shared" si="147"/>
        <v>0.004180532472966391</v>
      </c>
      <c r="M133" s="7">
        <v>220</v>
      </c>
      <c r="N133" s="12">
        <f t="shared" si="81"/>
        <v>0.9012546902333148</v>
      </c>
    </row>
    <row r="134" spans="1:14" s="2" customFormat="1" ht="15">
      <c r="A134" s="1">
        <v>221</v>
      </c>
      <c r="B134" s="4">
        <f aca="true" t="shared" si="149" ref="B134:J134">B327+B517+B706</f>
        <v>4776</v>
      </c>
      <c r="C134" s="4">
        <f t="shared" si="149"/>
        <v>1814</v>
      </c>
      <c r="D134" s="4">
        <f t="shared" si="149"/>
        <v>3489</v>
      </c>
      <c r="E134" s="4">
        <f t="shared" si="149"/>
        <v>7088</v>
      </c>
      <c r="F134" s="4">
        <f t="shared" si="149"/>
        <v>6403</v>
      </c>
      <c r="G134" s="4">
        <f t="shared" si="149"/>
        <v>4406</v>
      </c>
      <c r="H134" s="4">
        <f t="shared" si="149"/>
        <v>63300</v>
      </c>
      <c r="I134" s="4">
        <f t="shared" si="149"/>
        <v>2061</v>
      </c>
      <c r="J134" s="4">
        <f t="shared" si="149"/>
        <v>8210</v>
      </c>
      <c r="K134" s="5">
        <f t="shared" si="146"/>
        <v>11283</v>
      </c>
      <c r="L134" s="6">
        <f t="shared" si="147"/>
        <v>0.0052813541885808595</v>
      </c>
      <c r="M134" s="7">
        <v>221</v>
      </c>
      <c r="N134" s="12">
        <f aca="true" t="shared" si="150" ref="N134:N188">N133+L134</f>
        <v>0.9065360444218957</v>
      </c>
    </row>
    <row r="135" spans="1:14" s="2" customFormat="1" ht="15">
      <c r="A135" s="1">
        <v>222</v>
      </c>
      <c r="B135" s="4">
        <f aca="true" t="shared" si="151" ref="B135:J135">B328+B518+B707</f>
        <v>6433</v>
      </c>
      <c r="C135" s="4">
        <f t="shared" si="151"/>
        <v>4574</v>
      </c>
      <c r="D135" s="4">
        <f t="shared" si="151"/>
        <v>9026</v>
      </c>
      <c r="E135" s="4">
        <f t="shared" si="151"/>
        <v>3894</v>
      </c>
      <c r="F135" s="4">
        <f t="shared" si="151"/>
        <v>9223</v>
      </c>
      <c r="G135" s="4">
        <f t="shared" si="151"/>
        <v>14379</v>
      </c>
      <c r="H135" s="4">
        <f t="shared" si="151"/>
        <v>108150</v>
      </c>
      <c r="I135" s="4">
        <f t="shared" si="151"/>
        <v>1648</v>
      </c>
      <c r="J135" s="4">
        <f t="shared" si="151"/>
        <v>5396</v>
      </c>
      <c r="K135" s="5">
        <f t="shared" si="146"/>
        <v>18080.333333333332</v>
      </c>
      <c r="L135" s="6">
        <f t="shared" si="147"/>
        <v>0.008463054522816461</v>
      </c>
      <c r="M135" s="7">
        <v>222</v>
      </c>
      <c r="N135" s="12">
        <f t="shared" si="150"/>
        <v>0.9149990989447122</v>
      </c>
    </row>
    <row r="136" spans="1:14" s="2" customFormat="1" ht="15">
      <c r="A136" s="1">
        <v>223</v>
      </c>
      <c r="B136" s="4">
        <f aca="true" t="shared" si="152" ref="B136:J136">B329+B519+B708</f>
        <v>11697</v>
      </c>
      <c r="C136" s="4">
        <f t="shared" si="152"/>
        <v>4526</v>
      </c>
      <c r="D136" s="4">
        <f t="shared" si="152"/>
        <v>1877</v>
      </c>
      <c r="E136" s="4">
        <f t="shared" si="152"/>
        <v>8298</v>
      </c>
      <c r="F136" s="4">
        <f t="shared" si="152"/>
        <v>5583</v>
      </c>
      <c r="G136" s="4">
        <f t="shared" si="152"/>
        <v>4034</v>
      </c>
      <c r="H136" s="4">
        <f t="shared" si="152"/>
        <v>70650</v>
      </c>
      <c r="I136" s="4">
        <f t="shared" si="152"/>
        <v>1360</v>
      </c>
      <c r="J136" s="4">
        <f t="shared" si="152"/>
        <v>7010</v>
      </c>
      <c r="K136" s="5">
        <f t="shared" si="146"/>
        <v>12781.666666666666</v>
      </c>
      <c r="L136" s="6">
        <f t="shared" si="147"/>
        <v>0.005982851084555912</v>
      </c>
      <c r="M136" s="7">
        <v>223</v>
      </c>
      <c r="N136" s="12">
        <f t="shared" si="150"/>
        <v>0.9209819500292681</v>
      </c>
    </row>
    <row r="137" spans="1:14" s="2" customFormat="1" ht="15">
      <c r="A137" s="1">
        <v>224</v>
      </c>
      <c r="B137" s="4">
        <f aca="true" t="shared" si="153" ref="B137:J137">B330+B520+B709</f>
        <v>16453</v>
      </c>
      <c r="C137" s="4">
        <f t="shared" si="153"/>
        <v>985</v>
      </c>
      <c r="D137" s="4">
        <f t="shared" si="153"/>
        <v>6729</v>
      </c>
      <c r="E137" s="4">
        <f t="shared" si="153"/>
        <v>15075</v>
      </c>
      <c r="F137" s="4">
        <f t="shared" si="153"/>
        <v>3546</v>
      </c>
      <c r="G137" s="4">
        <f t="shared" si="153"/>
        <v>3264</v>
      </c>
      <c r="H137" s="4">
        <f t="shared" si="153"/>
        <v>82650</v>
      </c>
      <c r="I137" s="4">
        <f t="shared" si="153"/>
        <v>4420</v>
      </c>
      <c r="J137" s="4">
        <f t="shared" si="153"/>
        <v>20479</v>
      </c>
      <c r="K137" s="5">
        <f t="shared" si="146"/>
        <v>17066.777777777777</v>
      </c>
      <c r="L137" s="6">
        <f t="shared" si="147"/>
        <v>0.007988628760280546</v>
      </c>
      <c r="M137" s="7">
        <v>224</v>
      </c>
      <c r="N137" s="12">
        <f t="shared" si="150"/>
        <v>0.9289705787895486</v>
      </c>
    </row>
    <row r="138" spans="1:14" s="2" customFormat="1" ht="15">
      <c r="A138" s="1">
        <v>225</v>
      </c>
      <c r="B138" s="4">
        <f aca="true" t="shared" si="154" ref="B138:J138">B331+B521+B710</f>
        <v>14243</v>
      </c>
      <c r="C138" s="4">
        <f t="shared" si="154"/>
        <v>1430</v>
      </c>
      <c r="D138" s="4">
        <f t="shared" si="154"/>
        <v>8050</v>
      </c>
      <c r="E138" s="4">
        <f t="shared" si="154"/>
        <v>23350</v>
      </c>
      <c r="F138" s="4">
        <f t="shared" si="154"/>
        <v>6038</v>
      </c>
      <c r="G138" s="4">
        <f t="shared" si="154"/>
        <v>2219</v>
      </c>
      <c r="H138" s="4">
        <f t="shared" si="154"/>
        <v>52200</v>
      </c>
      <c r="I138" s="4">
        <f t="shared" si="154"/>
        <v>11246</v>
      </c>
      <c r="J138" s="4">
        <f t="shared" si="154"/>
        <v>31445</v>
      </c>
      <c r="K138" s="5">
        <f t="shared" si="146"/>
        <v>16691.222222222223</v>
      </c>
      <c r="L138" s="6">
        <f t="shared" si="147"/>
        <v>0.007812838464580986</v>
      </c>
      <c r="M138" s="7">
        <v>225</v>
      </c>
      <c r="N138" s="12">
        <f t="shared" si="150"/>
        <v>0.9367834172541296</v>
      </c>
    </row>
    <row r="139" spans="1:14" s="2" customFormat="1" ht="15">
      <c r="A139" s="1">
        <v>226</v>
      </c>
      <c r="B139" s="4">
        <f aca="true" t="shared" si="155" ref="B139:J139">B332+B522+B711</f>
        <v>12126</v>
      </c>
      <c r="C139" s="4">
        <f t="shared" si="155"/>
        <v>1054</v>
      </c>
      <c r="D139" s="4">
        <f t="shared" si="155"/>
        <v>3491</v>
      </c>
      <c r="E139" s="4">
        <f t="shared" si="155"/>
        <v>9393</v>
      </c>
      <c r="F139" s="4">
        <f t="shared" si="155"/>
        <v>3734</v>
      </c>
      <c r="G139" s="4">
        <f t="shared" si="155"/>
        <v>4976</v>
      </c>
      <c r="H139" s="4">
        <f t="shared" si="155"/>
        <v>51300</v>
      </c>
      <c r="I139" s="4">
        <f t="shared" si="155"/>
        <v>20070</v>
      </c>
      <c r="J139" s="4">
        <f t="shared" si="155"/>
        <v>19003</v>
      </c>
      <c r="K139" s="5">
        <f t="shared" si="146"/>
        <v>13905.222222222223</v>
      </c>
      <c r="L139" s="6">
        <f t="shared" si="147"/>
        <v>0.006508765720684303</v>
      </c>
      <c r="M139" s="7">
        <v>226</v>
      </c>
      <c r="N139" s="12">
        <f t="shared" si="150"/>
        <v>0.9432921829748139</v>
      </c>
    </row>
    <row r="140" spans="1:14" s="2" customFormat="1" ht="15">
      <c r="A140" s="1">
        <v>227</v>
      </c>
      <c r="B140" s="4">
        <f aca="true" t="shared" si="156" ref="B140:J140">B333+B523+B712</f>
        <v>8853</v>
      </c>
      <c r="C140" s="4">
        <f t="shared" si="156"/>
        <v>1581</v>
      </c>
      <c r="D140" s="4">
        <f t="shared" si="156"/>
        <v>5755</v>
      </c>
      <c r="E140" s="4">
        <f t="shared" si="156"/>
        <v>5505</v>
      </c>
      <c r="F140" s="4">
        <f t="shared" si="156"/>
        <v>4944</v>
      </c>
      <c r="G140" s="4">
        <f t="shared" si="156"/>
        <v>2575</v>
      </c>
      <c r="H140" s="4">
        <f t="shared" si="156"/>
        <v>57150</v>
      </c>
      <c r="I140" s="4">
        <f t="shared" si="156"/>
        <v>11483</v>
      </c>
      <c r="J140" s="4">
        <f t="shared" si="156"/>
        <v>8475</v>
      </c>
      <c r="K140" s="5">
        <f t="shared" si="146"/>
        <v>11813.444444444445</v>
      </c>
      <c r="L140" s="6">
        <f t="shared" si="147"/>
        <v>0.005529644979015684</v>
      </c>
      <c r="M140" s="7">
        <v>227</v>
      </c>
      <c r="N140" s="12">
        <f t="shared" si="150"/>
        <v>0.9488218279538295</v>
      </c>
    </row>
    <row r="141" spans="1:14" s="2" customFormat="1" ht="15">
      <c r="A141" s="1">
        <v>228</v>
      </c>
      <c r="B141" s="4">
        <f aca="true" t="shared" si="157" ref="B141:J141">B334+B524+B713</f>
        <v>10162</v>
      </c>
      <c r="C141" s="4">
        <f t="shared" si="157"/>
        <v>3153</v>
      </c>
      <c r="D141" s="4">
        <f t="shared" si="157"/>
        <v>6160</v>
      </c>
      <c r="E141" s="4">
        <f t="shared" si="157"/>
        <v>4839</v>
      </c>
      <c r="F141" s="4">
        <f t="shared" si="157"/>
        <v>6770</v>
      </c>
      <c r="G141" s="4">
        <f t="shared" si="157"/>
        <v>2595</v>
      </c>
      <c r="H141" s="4">
        <f t="shared" si="157"/>
        <v>39600</v>
      </c>
      <c r="I141" s="4">
        <f t="shared" si="157"/>
        <v>5472</v>
      </c>
      <c r="J141" s="4">
        <f t="shared" si="157"/>
        <v>4632</v>
      </c>
      <c r="K141" s="5">
        <f t="shared" si="146"/>
        <v>9264.777777777777</v>
      </c>
      <c r="L141" s="6">
        <f t="shared" si="147"/>
        <v>0.004336663380567007</v>
      </c>
      <c r="M141" s="7">
        <v>228</v>
      </c>
      <c r="N141" s="12">
        <f t="shared" si="150"/>
        <v>0.9531584913343966</v>
      </c>
    </row>
    <row r="142" spans="1:14" s="2" customFormat="1" ht="15">
      <c r="A142" s="1">
        <v>229</v>
      </c>
      <c r="B142" s="4">
        <f aca="true" t="shared" si="158" ref="B142:J142">B335+B525+B714</f>
        <v>14327</v>
      </c>
      <c r="C142" s="4">
        <f t="shared" si="158"/>
        <v>1135</v>
      </c>
      <c r="D142" s="4">
        <f t="shared" si="158"/>
        <v>4484</v>
      </c>
      <c r="E142" s="4">
        <f t="shared" si="158"/>
        <v>2536</v>
      </c>
      <c r="F142" s="4">
        <f t="shared" si="158"/>
        <v>17702</v>
      </c>
      <c r="G142" s="4">
        <f t="shared" si="158"/>
        <v>2106</v>
      </c>
      <c r="H142" s="4">
        <f t="shared" si="158"/>
        <v>30900</v>
      </c>
      <c r="I142" s="4">
        <f t="shared" si="158"/>
        <v>6111</v>
      </c>
      <c r="J142" s="4">
        <f t="shared" si="158"/>
        <v>3462</v>
      </c>
      <c r="K142" s="5">
        <f t="shared" si="146"/>
        <v>9195.888888888889</v>
      </c>
      <c r="L142" s="6">
        <f t="shared" si="147"/>
        <v>0.004304417823367679</v>
      </c>
      <c r="M142" s="7">
        <v>229</v>
      </c>
      <c r="N142" s="12">
        <f t="shared" si="150"/>
        <v>0.9574629091577642</v>
      </c>
    </row>
    <row r="143" spans="1:14" s="2" customFormat="1" ht="15">
      <c r="A143" s="1">
        <v>230</v>
      </c>
      <c r="B143" s="4">
        <f aca="true" t="shared" si="159" ref="B143:J143">B336+B526+B715</f>
        <v>12304</v>
      </c>
      <c r="C143" s="4">
        <f t="shared" si="159"/>
        <v>1049</v>
      </c>
      <c r="D143" s="4">
        <f t="shared" si="159"/>
        <v>2773</v>
      </c>
      <c r="E143" s="4">
        <f t="shared" si="159"/>
        <v>1373</v>
      </c>
      <c r="F143" s="4">
        <f t="shared" si="159"/>
        <v>14313</v>
      </c>
      <c r="G143" s="4">
        <f t="shared" si="159"/>
        <v>2833</v>
      </c>
      <c r="H143" s="4">
        <f t="shared" si="159"/>
        <v>24900</v>
      </c>
      <c r="I143" s="4">
        <f t="shared" si="159"/>
        <v>5473</v>
      </c>
      <c r="J143" s="4">
        <f t="shared" si="159"/>
        <v>2757</v>
      </c>
      <c r="K143" s="5">
        <f t="shared" si="146"/>
        <v>7530.555555555556</v>
      </c>
      <c r="L143" s="6">
        <f t="shared" si="147"/>
        <v>0.0035249074825555436</v>
      </c>
      <c r="M143" s="7">
        <v>230</v>
      </c>
      <c r="N143" s="12">
        <f t="shared" si="150"/>
        <v>0.9609878166403197</v>
      </c>
    </row>
    <row r="144" spans="1:14" s="2" customFormat="1" ht="15">
      <c r="A144" s="1">
        <v>231</v>
      </c>
      <c r="B144" s="4">
        <f aca="true" t="shared" si="160" ref="B144:J144">B337+B527+B716</f>
        <v>12014</v>
      </c>
      <c r="C144" s="4">
        <f t="shared" si="160"/>
        <v>866</v>
      </c>
      <c r="D144" s="4">
        <f t="shared" si="160"/>
        <v>1126</v>
      </c>
      <c r="E144" s="4">
        <f t="shared" si="160"/>
        <v>1337</v>
      </c>
      <c r="F144" s="4">
        <f t="shared" si="160"/>
        <v>8910</v>
      </c>
      <c r="G144" s="4">
        <f t="shared" si="160"/>
        <v>4573</v>
      </c>
      <c r="H144" s="4">
        <f t="shared" si="160"/>
        <v>28950</v>
      </c>
      <c r="I144" s="4">
        <f t="shared" si="160"/>
        <v>14247</v>
      </c>
      <c r="J144" s="4">
        <f t="shared" si="160"/>
        <v>3144</v>
      </c>
      <c r="K144" s="5">
        <f t="shared" si="146"/>
        <v>8351.888888888889</v>
      </c>
      <c r="L144" s="6">
        <f t="shared" si="147"/>
        <v>0.0039093577387126896</v>
      </c>
      <c r="M144" s="7">
        <v>231</v>
      </c>
      <c r="N144" s="12">
        <f t="shared" si="150"/>
        <v>0.9648971743790324</v>
      </c>
    </row>
    <row r="145" spans="1:14" s="2" customFormat="1" ht="15">
      <c r="A145" s="1">
        <v>232</v>
      </c>
      <c r="B145" s="4">
        <f aca="true" t="shared" si="161" ref="B145:J145">B338+B528+B717</f>
        <v>5932</v>
      </c>
      <c r="C145" s="4">
        <f t="shared" si="161"/>
        <v>855</v>
      </c>
      <c r="D145" s="4">
        <f t="shared" si="161"/>
        <v>5543</v>
      </c>
      <c r="E145" s="4">
        <f t="shared" si="161"/>
        <v>1766</v>
      </c>
      <c r="F145" s="4">
        <f t="shared" si="161"/>
        <v>7190</v>
      </c>
      <c r="G145" s="4">
        <f t="shared" si="161"/>
        <v>3156</v>
      </c>
      <c r="H145" s="4">
        <f t="shared" si="161"/>
        <v>15600</v>
      </c>
      <c r="I145" s="4">
        <f t="shared" si="161"/>
        <v>8831</v>
      </c>
      <c r="J145" s="4">
        <f t="shared" si="161"/>
        <v>1587</v>
      </c>
      <c r="K145" s="5">
        <f t="shared" si="146"/>
        <v>5606.666666666667</v>
      </c>
      <c r="L145" s="6">
        <f t="shared" si="147"/>
        <v>0.0026243722843194797</v>
      </c>
      <c r="M145" s="7">
        <v>232</v>
      </c>
      <c r="N145" s="12">
        <f t="shared" si="150"/>
        <v>0.9675215466633519</v>
      </c>
    </row>
    <row r="146" spans="1:14" s="2" customFormat="1" ht="15">
      <c r="A146" s="1">
        <v>233</v>
      </c>
      <c r="B146" s="4">
        <f aca="true" t="shared" si="162" ref="B146:J146">B339+B529+B718</f>
        <v>17633</v>
      </c>
      <c r="C146" s="4">
        <f t="shared" si="162"/>
        <v>1386</v>
      </c>
      <c r="D146" s="4">
        <f t="shared" si="162"/>
        <v>5343</v>
      </c>
      <c r="E146" s="4">
        <f t="shared" si="162"/>
        <v>1404</v>
      </c>
      <c r="F146" s="4">
        <f t="shared" si="162"/>
        <v>5990</v>
      </c>
      <c r="G146" s="4">
        <f t="shared" si="162"/>
        <v>1847</v>
      </c>
      <c r="H146" s="4">
        <f t="shared" si="162"/>
        <v>15500</v>
      </c>
      <c r="I146" s="4">
        <f t="shared" si="162"/>
        <v>25999</v>
      </c>
      <c r="J146" s="4">
        <f t="shared" si="162"/>
        <v>2119</v>
      </c>
      <c r="K146" s="5">
        <f t="shared" si="146"/>
        <v>8580.111111111111</v>
      </c>
      <c r="L146" s="6">
        <f t="shared" si="147"/>
        <v>0.004016184149176269</v>
      </c>
      <c r="M146" s="7">
        <v>233</v>
      </c>
      <c r="N146" s="12">
        <f t="shared" si="150"/>
        <v>0.9715377308125281</v>
      </c>
    </row>
    <row r="147" spans="1:14" s="2" customFormat="1" ht="15">
      <c r="A147" s="1">
        <v>234</v>
      </c>
      <c r="B147" s="4">
        <f aca="true" t="shared" si="163" ref="B147:J147">B340+B530+B719</f>
        <v>13610</v>
      </c>
      <c r="C147" s="4">
        <f t="shared" si="163"/>
        <v>2756</v>
      </c>
      <c r="D147" s="4">
        <f t="shared" si="163"/>
        <v>2433</v>
      </c>
      <c r="E147" s="4">
        <f t="shared" si="163"/>
        <v>1708</v>
      </c>
      <c r="F147" s="4">
        <f t="shared" si="163"/>
        <v>4921</v>
      </c>
      <c r="G147" s="4">
        <f t="shared" si="163"/>
        <v>1284</v>
      </c>
      <c r="H147" s="4">
        <f t="shared" si="163"/>
        <v>28100</v>
      </c>
      <c r="I147" s="4">
        <f t="shared" si="163"/>
        <v>9603</v>
      </c>
      <c r="J147" s="4">
        <f t="shared" si="163"/>
        <v>2276</v>
      </c>
      <c r="K147" s="5">
        <f t="shared" si="146"/>
        <v>7410.111111111111</v>
      </c>
      <c r="L147" s="6">
        <f t="shared" si="147"/>
        <v>0.0034685297664199446</v>
      </c>
      <c r="M147" s="7">
        <v>234</v>
      </c>
      <c r="N147" s="12">
        <f t="shared" si="150"/>
        <v>0.9750062605789481</v>
      </c>
    </row>
    <row r="148" spans="1:14" s="2" customFormat="1" ht="15">
      <c r="A148" s="1">
        <v>235</v>
      </c>
      <c r="B148" s="4">
        <f aca="true" t="shared" si="164" ref="B148:J148">B341+B531+B720</f>
        <v>8727</v>
      </c>
      <c r="C148" s="4">
        <f t="shared" si="164"/>
        <v>3086</v>
      </c>
      <c r="D148" s="4">
        <f t="shared" si="164"/>
        <v>3686</v>
      </c>
      <c r="E148" s="4">
        <f t="shared" si="164"/>
        <v>1064</v>
      </c>
      <c r="F148" s="4">
        <f t="shared" si="164"/>
        <v>6498</v>
      </c>
      <c r="G148" s="4">
        <f t="shared" si="164"/>
        <v>1390</v>
      </c>
      <c r="H148" s="4">
        <f t="shared" si="164"/>
        <v>22350</v>
      </c>
      <c r="I148" s="4">
        <f t="shared" si="164"/>
        <v>4503</v>
      </c>
      <c r="J148" s="4">
        <f t="shared" si="164"/>
        <v>1928</v>
      </c>
      <c r="K148" s="5">
        <f t="shared" si="146"/>
        <v>5914.666666666667</v>
      </c>
      <c r="L148" s="6">
        <f t="shared" si="147"/>
        <v>0.0027685411303784093</v>
      </c>
      <c r="M148" s="7">
        <v>235</v>
      </c>
      <c r="N148" s="12">
        <f t="shared" si="150"/>
        <v>0.9777748017093265</v>
      </c>
    </row>
    <row r="149" spans="1:14" s="2" customFormat="1" ht="15">
      <c r="A149" s="1">
        <v>236</v>
      </c>
      <c r="B149" s="4">
        <f aca="true" t="shared" si="165" ref="B149:J149">B342+B532+B721</f>
        <v>9383</v>
      </c>
      <c r="C149" s="4">
        <f t="shared" si="165"/>
        <v>2310</v>
      </c>
      <c r="D149" s="4">
        <f t="shared" si="165"/>
        <v>2330</v>
      </c>
      <c r="E149" s="4">
        <f t="shared" si="165"/>
        <v>1179</v>
      </c>
      <c r="F149" s="4">
        <f t="shared" si="165"/>
        <v>2931</v>
      </c>
      <c r="G149" s="4">
        <f t="shared" si="165"/>
        <v>2731</v>
      </c>
      <c r="H149" s="4">
        <f t="shared" si="165"/>
        <v>29200</v>
      </c>
      <c r="I149" s="4">
        <f t="shared" si="165"/>
        <v>3872</v>
      </c>
      <c r="J149" s="4">
        <f t="shared" si="165"/>
        <v>1052</v>
      </c>
      <c r="K149" s="5">
        <f t="shared" si="146"/>
        <v>6109.777777777777</v>
      </c>
      <c r="L149" s="6">
        <f t="shared" si="147"/>
        <v>0.0028598688698010214</v>
      </c>
      <c r="M149" s="7">
        <v>236</v>
      </c>
      <c r="N149" s="12">
        <f t="shared" si="150"/>
        <v>0.9806346705791276</v>
      </c>
    </row>
    <row r="150" spans="1:14" s="2" customFormat="1" ht="15">
      <c r="A150" s="1">
        <v>237</v>
      </c>
      <c r="B150" s="4">
        <f aca="true" t="shared" si="166" ref="B150:J150">B343+B533+B722</f>
        <v>7008</v>
      </c>
      <c r="C150" s="4">
        <f t="shared" si="166"/>
        <v>849</v>
      </c>
      <c r="D150" s="4">
        <f t="shared" si="166"/>
        <v>526</v>
      </c>
      <c r="E150" s="4">
        <f t="shared" si="166"/>
        <v>1194</v>
      </c>
      <c r="F150" s="4">
        <f t="shared" si="166"/>
        <v>1414</v>
      </c>
      <c r="G150" s="4">
        <f t="shared" si="166"/>
        <v>3180</v>
      </c>
      <c r="H150" s="4">
        <f t="shared" si="166"/>
        <v>13200</v>
      </c>
      <c r="I150" s="4">
        <f t="shared" si="166"/>
        <v>2353</v>
      </c>
      <c r="J150" s="4">
        <f t="shared" si="166"/>
        <v>862</v>
      </c>
      <c r="K150" s="5">
        <f t="shared" si="146"/>
        <v>3398.4444444444443</v>
      </c>
      <c r="L150" s="6">
        <f t="shared" si="147"/>
        <v>0.0015907461491913514</v>
      </c>
      <c r="M150" s="7">
        <v>237</v>
      </c>
      <c r="N150" s="12">
        <f t="shared" si="150"/>
        <v>0.9822254167283189</v>
      </c>
    </row>
    <row r="151" spans="1:14" s="2" customFormat="1" ht="15">
      <c r="A151" s="1">
        <v>238</v>
      </c>
      <c r="B151" s="4">
        <f aca="true" t="shared" si="167" ref="B151:J151">B344+B534+B723</f>
        <v>5527</v>
      </c>
      <c r="C151" s="4">
        <f t="shared" si="167"/>
        <v>1872</v>
      </c>
      <c r="D151" s="4">
        <f t="shared" si="167"/>
        <v>991</v>
      </c>
      <c r="E151" s="4">
        <f t="shared" si="167"/>
        <v>595</v>
      </c>
      <c r="F151" s="4">
        <f t="shared" si="167"/>
        <v>2077</v>
      </c>
      <c r="G151" s="4">
        <f t="shared" si="167"/>
        <v>2185</v>
      </c>
      <c r="H151" s="4">
        <f t="shared" si="167"/>
        <v>18550</v>
      </c>
      <c r="I151" s="4">
        <f t="shared" si="167"/>
        <v>902</v>
      </c>
      <c r="J151" s="4">
        <f t="shared" si="167"/>
        <v>1201</v>
      </c>
      <c r="K151" s="5">
        <f t="shared" si="146"/>
        <v>3766.6666666666665</v>
      </c>
      <c r="L151" s="6">
        <f t="shared" si="147"/>
        <v>0.0017631038533180807</v>
      </c>
      <c r="M151" s="7">
        <v>238</v>
      </c>
      <c r="N151" s="12">
        <f t="shared" si="150"/>
        <v>0.983988520581637</v>
      </c>
    </row>
    <row r="152" spans="1:14" s="2" customFormat="1" ht="15">
      <c r="A152" s="1">
        <v>239</v>
      </c>
      <c r="B152" s="4">
        <f aca="true" t="shared" si="168" ref="B152:J152">B345+B535+B724</f>
        <v>1609</v>
      </c>
      <c r="C152" s="4">
        <f t="shared" si="168"/>
        <v>1153</v>
      </c>
      <c r="D152" s="4">
        <f t="shared" si="168"/>
        <v>605</v>
      </c>
      <c r="E152" s="4">
        <f t="shared" si="168"/>
        <v>627</v>
      </c>
      <c r="F152" s="4">
        <f t="shared" si="168"/>
        <v>4340</v>
      </c>
      <c r="G152" s="4">
        <f t="shared" si="168"/>
        <v>1176</v>
      </c>
      <c r="H152" s="4">
        <f t="shared" si="168"/>
        <v>16200</v>
      </c>
      <c r="I152" s="4">
        <f t="shared" si="168"/>
        <v>844</v>
      </c>
      <c r="J152" s="4">
        <f t="shared" si="168"/>
        <v>1321</v>
      </c>
      <c r="K152" s="5">
        <f t="shared" si="146"/>
        <v>3097.222222222222</v>
      </c>
      <c r="L152" s="6">
        <f t="shared" si="147"/>
        <v>0.0014497498498891297</v>
      </c>
      <c r="M152" s="7">
        <v>239</v>
      </c>
      <c r="N152" s="12">
        <f t="shared" si="150"/>
        <v>0.9854382704315261</v>
      </c>
    </row>
    <row r="153" spans="1:14" s="2" customFormat="1" ht="15">
      <c r="A153" s="1">
        <v>240</v>
      </c>
      <c r="B153" s="4">
        <f aca="true" t="shared" si="169" ref="B153:J153">B346+B536+B725</f>
        <v>588</v>
      </c>
      <c r="C153" s="4">
        <f t="shared" si="169"/>
        <v>576</v>
      </c>
      <c r="D153" s="4">
        <f t="shared" si="169"/>
        <v>1221</v>
      </c>
      <c r="E153" s="4">
        <f t="shared" si="169"/>
        <v>781</v>
      </c>
      <c r="F153" s="4">
        <f t="shared" si="169"/>
        <v>3770</v>
      </c>
      <c r="G153" s="4">
        <f t="shared" si="169"/>
        <v>1264</v>
      </c>
      <c r="H153" s="4">
        <f t="shared" si="169"/>
        <v>16275</v>
      </c>
      <c r="I153" s="4">
        <f t="shared" si="169"/>
        <v>1356</v>
      </c>
      <c r="J153" s="4">
        <f t="shared" si="169"/>
        <v>904</v>
      </c>
      <c r="K153" s="5">
        <f t="shared" si="146"/>
        <v>2970.5555555555557</v>
      </c>
      <c r="L153" s="6">
        <f t="shared" si="147"/>
        <v>0.0013904596318129467</v>
      </c>
      <c r="M153" s="7">
        <v>240</v>
      </c>
      <c r="N153" s="12">
        <f t="shared" si="150"/>
        <v>0.986828730063339</v>
      </c>
    </row>
    <row r="154" spans="1:14" s="2" customFormat="1" ht="15">
      <c r="A154" s="1">
        <v>241</v>
      </c>
      <c r="B154" s="4">
        <f aca="true" t="shared" si="170" ref="B154:J154">B347+B537+B726</f>
        <v>821</v>
      </c>
      <c r="C154" s="4">
        <f t="shared" si="170"/>
        <v>1017</v>
      </c>
      <c r="D154" s="4">
        <f t="shared" si="170"/>
        <v>765</v>
      </c>
      <c r="E154" s="4">
        <f t="shared" si="170"/>
        <v>679</v>
      </c>
      <c r="F154" s="4">
        <f t="shared" si="170"/>
        <v>1976</v>
      </c>
      <c r="G154" s="4">
        <f t="shared" si="170"/>
        <v>473</v>
      </c>
      <c r="H154" s="4">
        <f t="shared" si="170"/>
        <v>17925</v>
      </c>
      <c r="I154" s="4">
        <f t="shared" si="170"/>
        <v>1995</v>
      </c>
      <c r="J154" s="4">
        <f t="shared" si="170"/>
        <v>961</v>
      </c>
      <c r="K154" s="5">
        <f t="shared" si="146"/>
        <v>2956.8888888888887</v>
      </c>
      <c r="L154" s="6">
        <f t="shared" si="147"/>
        <v>0.0013840625293363056</v>
      </c>
      <c r="M154" s="7">
        <v>241</v>
      </c>
      <c r="N154" s="12">
        <f t="shared" si="150"/>
        <v>0.9882127925926754</v>
      </c>
    </row>
    <row r="155" spans="1:14" s="2" customFormat="1" ht="15">
      <c r="A155" s="1">
        <v>242</v>
      </c>
      <c r="B155" s="4">
        <f aca="true" t="shared" si="171" ref="B155:J155">B348+B538+B727</f>
        <v>484</v>
      </c>
      <c r="C155" s="4">
        <f t="shared" si="171"/>
        <v>1305</v>
      </c>
      <c r="D155" s="4">
        <f t="shared" si="171"/>
        <v>422</v>
      </c>
      <c r="E155" s="4">
        <f t="shared" si="171"/>
        <v>356</v>
      </c>
      <c r="F155" s="4">
        <f t="shared" si="171"/>
        <v>1876</v>
      </c>
      <c r="G155" s="4">
        <f t="shared" si="171"/>
        <v>1007</v>
      </c>
      <c r="H155" s="4">
        <f t="shared" si="171"/>
        <v>16125</v>
      </c>
      <c r="I155" s="4">
        <f t="shared" si="171"/>
        <v>749</v>
      </c>
      <c r="J155" s="4">
        <f t="shared" si="171"/>
        <v>604</v>
      </c>
      <c r="K155" s="5">
        <f t="shared" si="146"/>
        <v>2547.5555555555557</v>
      </c>
      <c r="L155" s="6">
        <f t="shared" si="147"/>
        <v>0.0011924615088164294</v>
      </c>
      <c r="M155" s="7">
        <v>242</v>
      </c>
      <c r="N155" s="12">
        <f t="shared" si="150"/>
        <v>0.9894052541014918</v>
      </c>
    </row>
    <row r="156" spans="1:14" s="2" customFormat="1" ht="15">
      <c r="A156" s="1">
        <v>243</v>
      </c>
      <c r="B156" s="4">
        <f aca="true" t="shared" si="172" ref="B156:J156">B349+B539+B728</f>
        <v>1917</v>
      </c>
      <c r="C156" s="4">
        <f t="shared" si="172"/>
        <v>1150</v>
      </c>
      <c r="D156" s="4">
        <f t="shared" si="172"/>
        <v>806</v>
      </c>
      <c r="E156" s="4">
        <f t="shared" si="172"/>
        <v>315</v>
      </c>
      <c r="F156" s="4">
        <f t="shared" si="172"/>
        <v>1102</v>
      </c>
      <c r="G156" s="4">
        <f t="shared" si="172"/>
        <v>1046</v>
      </c>
      <c r="H156" s="4">
        <f t="shared" si="172"/>
        <v>22200</v>
      </c>
      <c r="I156" s="4">
        <f t="shared" si="172"/>
        <v>1143</v>
      </c>
      <c r="J156" s="4">
        <f t="shared" si="172"/>
        <v>588</v>
      </c>
      <c r="K156" s="5">
        <f t="shared" si="146"/>
        <v>3363</v>
      </c>
      <c r="L156" s="6">
        <f t="shared" si="147"/>
        <v>0.0015741552899226651</v>
      </c>
      <c r="M156" s="7">
        <v>243</v>
      </c>
      <c r="N156" s="12">
        <f t="shared" si="150"/>
        <v>0.9909794093914145</v>
      </c>
    </row>
    <row r="157" spans="1:14" s="2" customFormat="1" ht="15">
      <c r="A157" s="1">
        <v>244</v>
      </c>
      <c r="B157" s="4">
        <f aca="true" t="shared" si="173" ref="B157:J157">B350+B540+B729</f>
        <v>1704</v>
      </c>
      <c r="C157" s="4">
        <f t="shared" si="173"/>
        <v>1642</v>
      </c>
      <c r="D157" s="4">
        <f t="shared" si="173"/>
        <v>606</v>
      </c>
      <c r="E157" s="4">
        <f t="shared" si="173"/>
        <v>523</v>
      </c>
      <c r="F157" s="4">
        <f t="shared" si="173"/>
        <v>1749</v>
      </c>
      <c r="G157" s="4">
        <f t="shared" si="173"/>
        <v>1854</v>
      </c>
      <c r="H157" s="4">
        <f t="shared" si="173"/>
        <v>16600</v>
      </c>
      <c r="I157" s="4">
        <f t="shared" si="173"/>
        <v>1448</v>
      </c>
      <c r="J157" s="4">
        <f t="shared" si="173"/>
        <v>274</v>
      </c>
      <c r="K157" s="5">
        <f t="shared" si="146"/>
        <v>2933.3333333333335</v>
      </c>
      <c r="L157" s="6">
        <f t="shared" si="147"/>
        <v>0.0013730366291326648</v>
      </c>
      <c r="M157" s="7">
        <v>244</v>
      </c>
      <c r="N157" s="12">
        <f t="shared" si="150"/>
        <v>0.9923524460205472</v>
      </c>
    </row>
    <row r="158" spans="1:14" s="2" customFormat="1" ht="15">
      <c r="A158" s="1">
        <v>245</v>
      </c>
      <c r="B158" s="4">
        <f aca="true" t="shared" si="174" ref="B158:J158">B351+B541+B730</f>
        <v>1819</v>
      </c>
      <c r="C158" s="4">
        <f t="shared" si="174"/>
        <v>1331</v>
      </c>
      <c r="D158" s="4">
        <f t="shared" si="174"/>
        <v>653</v>
      </c>
      <c r="E158" s="4">
        <f t="shared" si="174"/>
        <v>653</v>
      </c>
      <c r="F158" s="4">
        <f t="shared" si="174"/>
        <v>1744</v>
      </c>
      <c r="G158" s="4">
        <f t="shared" si="174"/>
        <v>1808</v>
      </c>
      <c r="H158" s="4">
        <f t="shared" si="174"/>
        <v>15900</v>
      </c>
      <c r="I158" s="4">
        <f t="shared" si="174"/>
        <v>1610</v>
      </c>
      <c r="J158" s="4">
        <f t="shared" si="174"/>
        <v>290</v>
      </c>
      <c r="K158" s="5">
        <f t="shared" si="146"/>
        <v>2867.5555555555557</v>
      </c>
      <c r="L158" s="6">
        <f t="shared" si="147"/>
        <v>0.0013422473229036292</v>
      </c>
      <c r="M158" s="7">
        <v>245</v>
      </c>
      <c r="N158" s="12">
        <f t="shared" si="150"/>
        <v>0.9936946933434508</v>
      </c>
    </row>
    <row r="159" spans="1:14" s="2" customFormat="1" ht="15">
      <c r="A159" s="1">
        <v>246</v>
      </c>
      <c r="B159" s="4">
        <f aca="true" t="shared" si="175" ref="B159:J159">B352+B542+B731</f>
        <v>597</v>
      </c>
      <c r="C159" s="4">
        <f t="shared" si="175"/>
        <v>813</v>
      </c>
      <c r="D159" s="4">
        <f t="shared" si="175"/>
        <v>646</v>
      </c>
      <c r="E159" s="4">
        <f t="shared" si="175"/>
        <v>667</v>
      </c>
      <c r="F159" s="4">
        <f t="shared" si="175"/>
        <v>1184</v>
      </c>
      <c r="G159" s="4">
        <f t="shared" si="175"/>
        <v>1693</v>
      </c>
      <c r="H159" s="4">
        <f t="shared" si="175"/>
        <v>12525</v>
      </c>
      <c r="I159" s="4">
        <f t="shared" si="175"/>
        <v>971</v>
      </c>
      <c r="J159" s="4">
        <f t="shared" si="175"/>
        <v>195</v>
      </c>
      <c r="K159" s="5">
        <f t="shared" si="146"/>
        <v>2143.4444444444443</v>
      </c>
      <c r="L159" s="6">
        <f t="shared" si="147"/>
        <v>0.0010033049095681148</v>
      </c>
      <c r="M159" s="7">
        <v>246</v>
      </c>
      <c r="N159" s="12">
        <f t="shared" si="150"/>
        <v>0.994697998253019</v>
      </c>
    </row>
    <row r="160" spans="1:14" s="2" customFormat="1" ht="15">
      <c r="A160" s="1">
        <v>247</v>
      </c>
      <c r="B160" s="4">
        <f aca="true" t="shared" si="176" ref="B160:J160">B353+B543+B732</f>
        <v>272</v>
      </c>
      <c r="C160" s="4">
        <f t="shared" si="176"/>
        <v>639</v>
      </c>
      <c r="D160" s="4">
        <f t="shared" si="176"/>
        <v>583</v>
      </c>
      <c r="E160" s="4">
        <f t="shared" si="176"/>
        <v>412</v>
      </c>
      <c r="F160" s="4">
        <f t="shared" si="176"/>
        <v>632</v>
      </c>
      <c r="G160" s="4">
        <f t="shared" si="176"/>
        <v>2224</v>
      </c>
      <c r="H160" s="4">
        <f t="shared" si="176"/>
        <v>11425</v>
      </c>
      <c r="I160" s="4">
        <f t="shared" si="176"/>
        <v>868</v>
      </c>
      <c r="J160" s="4">
        <f t="shared" si="176"/>
        <v>160</v>
      </c>
      <c r="K160" s="5">
        <f t="shared" si="146"/>
        <v>1912.7777777777778</v>
      </c>
      <c r="L160" s="6">
        <f t="shared" si="147"/>
        <v>0.0008953343019135918</v>
      </c>
      <c r="M160" s="7">
        <v>247</v>
      </c>
      <c r="N160" s="12">
        <f t="shared" si="150"/>
        <v>0.9955933325549325</v>
      </c>
    </row>
    <row r="161" spans="1:14" s="2" customFormat="1" ht="15">
      <c r="A161" s="1">
        <v>248</v>
      </c>
      <c r="B161" s="4">
        <f aca="true" t="shared" si="177" ref="B161:J161">B354+B544+B733</f>
        <v>427</v>
      </c>
      <c r="C161" s="4">
        <f t="shared" si="177"/>
        <v>896</v>
      </c>
      <c r="D161" s="4">
        <f t="shared" si="177"/>
        <v>615</v>
      </c>
      <c r="E161" s="4">
        <f t="shared" si="177"/>
        <v>312</v>
      </c>
      <c r="F161" s="4">
        <f t="shared" si="177"/>
        <v>284</v>
      </c>
      <c r="G161" s="4">
        <f t="shared" si="177"/>
        <v>2244</v>
      </c>
      <c r="H161" s="4">
        <f t="shared" si="177"/>
        <v>7065</v>
      </c>
      <c r="I161" s="4">
        <f t="shared" si="177"/>
        <v>1480</v>
      </c>
      <c r="J161" s="4">
        <f t="shared" si="177"/>
        <v>125</v>
      </c>
      <c r="K161" s="5">
        <f t="shared" si="146"/>
        <v>1494.2222222222222</v>
      </c>
      <c r="L161" s="6">
        <f t="shared" si="147"/>
        <v>0.0006994165374460634</v>
      </c>
      <c r="M161" s="7">
        <v>248</v>
      </c>
      <c r="N161" s="12">
        <f t="shared" si="150"/>
        <v>0.9962927490923786</v>
      </c>
    </row>
    <row r="162" spans="1:14" s="2" customFormat="1" ht="15">
      <c r="A162" s="1">
        <v>249</v>
      </c>
      <c r="B162" s="4">
        <f aca="true" t="shared" si="178" ref="B162:J162">B355+B545+B734</f>
        <v>355</v>
      </c>
      <c r="C162" s="4">
        <f t="shared" si="178"/>
        <v>434</v>
      </c>
      <c r="D162" s="4">
        <f t="shared" si="178"/>
        <v>556</v>
      </c>
      <c r="E162" s="4">
        <f t="shared" si="178"/>
        <v>300</v>
      </c>
      <c r="F162" s="4">
        <f t="shared" si="178"/>
        <v>169</v>
      </c>
      <c r="G162" s="4">
        <f t="shared" si="178"/>
        <v>2935</v>
      </c>
      <c r="H162" s="4">
        <f t="shared" si="178"/>
        <v>8180</v>
      </c>
      <c r="I162" s="4">
        <f t="shared" si="178"/>
        <v>793</v>
      </c>
      <c r="J162" s="4">
        <f t="shared" si="178"/>
        <v>90</v>
      </c>
      <c r="K162" s="5">
        <f t="shared" si="146"/>
        <v>1534.6666666666667</v>
      </c>
      <c r="L162" s="6">
        <f t="shared" si="147"/>
        <v>0.0007183478000598624</v>
      </c>
      <c r="M162" s="7">
        <v>249</v>
      </c>
      <c r="N162" s="12">
        <f t="shared" si="150"/>
        <v>0.9970110968924385</v>
      </c>
    </row>
    <row r="163" spans="1:14" s="2" customFormat="1" ht="15">
      <c r="A163" s="1">
        <v>250</v>
      </c>
      <c r="B163" s="4">
        <f aca="true" t="shared" si="179" ref="B163:J163">B356+B546+B735</f>
        <v>379</v>
      </c>
      <c r="C163" s="4">
        <f t="shared" si="179"/>
        <v>330</v>
      </c>
      <c r="D163" s="4">
        <f t="shared" si="179"/>
        <v>822</v>
      </c>
      <c r="E163" s="4">
        <f t="shared" si="179"/>
        <v>182</v>
      </c>
      <c r="F163" s="4">
        <f t="shared" si="179"/>
        <v>300</v>
      </c>
      <c r="G163" s="4">
        <f t="shared" si="179"/>
        <v>3243</v>
      </c>
      <c r="H163" s="4">
        <f t="shared" si="179"/>
        <v>6650</v>
      </c>
      <c r="I163" s="4">
        <f t="shared" si="179"/>
        <v>820</v>
      </c>
      <c r="J163" s="4">
        <f t="shared" si="179"/>
        <v>55</v>
      </c>
      <c r="K163" s="5">
        <f t="shared" si="146"/>
        <v>1420.111111111111</v>
      </c>
      <c r="L163" s="6">
        <f t="shared" si="147"/>
        <v>0.0006647265589751737</v>
      </c>
      <c r="M163" s="7">
        <v>250</v>
      </c>
      <c r="N163" s="12">
        <f t="shared" si="150"/>
        <v>0.9976758234514137</v>
      </c>
    </row>
    <row r="164" spans="1:14" s="2" customFormat="1" ht="15">
      <c r="A164" s="1">
        <v>251</v>
      </c>
      <c r="B164" s="4">
        <f aca="true" t="shared" si="180" ref="B164:J164">B357+B547+B736</f>
        <v>296</v>
      </c>
      <c r="C164" s="4">
        <f t="shared" si="180"/>
        <v>340</v>
      </c>
      <c r="D164" s="4">
        <f t="shared" si="180"/>
        <v>277</v>
      </c>
      <c r="E164" s="4">
        <f t="shared" si="180"/>
        <v>166</v>
      </c>
      <c r="F164" s="4">
        <f t="shared" si="180"/>
        <v>654</v>
      </c>
      <c r="G164" s="4">
        <f t="shared" si="180"/>
        <v>863</v>
      </c>
      <c r="H164" s="4">
        <f t="shared" si="180"/>
        <v>3670</v>
      </c>
      <c r="I164" s="4">
        <f t="shared" si="180"/>
        <v>326</v>
      </c>
      <c r="J164" s="4">
        <f t="shared" si="180"/>
        <v>70</v>
      </c>
      <c r="K164" s="5">
        <f aca="true" t="shared" si="181" ref="K164:K188">AVERAGE(B164:J164)</f>
        <v>740.2222222222222</v>
      </c>
      <c r="L164" s="6">
        <f aca="true" t="shared" si="182" ref="L164:L188">K164/K$191</f>
        <v>0.0003464837130030989</v>
      </c>
      <c r="M164" s="7">
        <v>251</v>
      </c>
      <c r="N164" s="12">
        <f t="shared" si="150"/>
        <v>0.9980223071644168</v>
      </c>
    </row>
    <row r="165" spans="1:14" s="2" customFormat="1" ht="15">
      <c r="A165" s="1">
        <v>252</v>
      </c>
      <c r="B165" s="4">
        <f aca="true" t="shared" si="183" ref="B165:J165">B358+B548+B737</f>
        <v>160</v>
      </c>
      <c r="C165" s="4">
        <f t="shared" si="183"/>
        <v>191</v>
      </c>
      <c r="D165" s="4">
        <f t="shared" si="183"/>
        <v>0</v>
      </c>
      <c r="E165" s="4">
        <f t="shared" si="183"/>
        <v>287</v>
      </c>
      <c r="F165" s="4">
        <f t="shared" si="183"/>
        <v>357</v>
      </c>
      <c r="G165" s="4">
        <f t="shared" si="183"/>
        <v>1538</v>
      </c>
      <c r="H165" s="4">
        <f t="shared" si="183"/>
        <v>2420</v>
      </c>
      <c r="I165" s="4">
        <f t="shared" si="183"/>
        <v>227</v>
      </c>
      <c r="J165" s="4">
        <f t="shared" si="183"/>
        <v>80</v>
      </c>
      <c r="K165" s="5">
        <f t="shared" si="181"/>
        <v>584.4444444444445</v>
      </c>
      <c r="L165" s="6">
        <f t="shared" si="182"/>
        <v>0.0002735671465620385</v>
      </c>
      <c r="M165" s="7">
        <v>252</v>
      </c>
      <c r="N165" s="12">
        <f t="shared" si="150"/>
        <v>0.9982958743109788</v>
      </c>
    </row>
    <row r="166" spans="1:14" s="2" customFormat="1" ht="15">
      <c r="A166" s="1">
        <v>253</v>
      </c>
      <c r="B166" s="4">
        <f aca="true" t="shared" si="184" ref="B166:J166">B359+B549+B738</f>
        <v>254</v>
      </c>
      <c r="C166" s="4">
        <f t="shared" si="184"/>
        <v>185</v>
      </c>
      <c r="D166" s="4">
        <f t="shared" si="184"/>
        <v>0</v>
      </c>
      <c r="E166" s="4">
        <f t="shared" si="184"/>
        <v>207</v>
      </c>
      <c r="F166" s="4">
        <f t="shared" si="184"/>
        <v>201</v>
      </c>
      <c r="G166" s="4">
        <f t="shared" si="184"/>
        <v>767</v>
      </c>
      <c r="H166" s="4">
        <f t="shared" si="184"/>
        <v>2078</v>
      </c>
      <c r="I166" s="4">
        <f t="shared" si="184"/>
        <v>767</v>
      </c>
      <c r="J166" s="4">
        <f t="shared" si="184"/>
        <v>100</v>
      </c>
      <c r="K166" s="5">
        <f t="shared" si="181"/>
        <v>506.55555555555554</v>
      </c>
      <c r="L166" s="6">
        <f t="shared" si="182"/>
        <v>0.00023710886334150826</v>
      </c>
      <c r="M166" s="7">
        <v>253</v>
      </c>
      <c r="N166" s="12">
        <f t="shared" si="150"/>
        <v>0.9985329831743203</v>
      </c>
    </row>
    <row r="167" spans="1:14" s="2" customFormat="1" ht="15">
      <c r="A167" s="1">
        <v>254</v>
      </c>
      <c r="B167" s="4">
        <f aca="true" t="shared" si="185" ref="B167:J167">B360+B550+B739</f>
        <v>0</v>
      </c>
      <c r="C167" s="4">
        <f t="shared" si="185"/>
        <v>105</v>
      </c>
      <c r="D167" s="4">
        <f t="shared" si="185"/>
        <v>0</v>
      </c>
      <c r="E167" s="4">
        <f t="shared" si="185"/>
        <v>146</v>
      </c>
      <c r="F167" s="4">
        <f t="shared" si="185"/>
        <v>468</v>
      </c>
      <c r="G167" s="4">
        <f t="shared" si="185"/>
        <v>612</v>
      </c>
      <c r="H167" s="4">
        <f t="shared" si="185"/>
        <v>1970</v>
      </c>
      <c r="I167" s="4">
        <f t="shared" si="185"/>
        <v>1380</v>
      </c>
      <c r="J167" s="4">
        <f t="shared" si="185"/>
        <v>35</v>
      </c>
      <c r="K167" s="5">
        <f t="shared" si="181"/>
        <v>524</v>
      </c>
      <c r="L167" s="6">
        <f t="shared" si="182"/>
        <v>0.00024527427056778966</v>
      </c>
      <c r="M167" s="7">
        <v>254</v>
      </c>
      <c r="N167" s="12">
        <f t="shared" si="150"/>
        <v>0.998778257444888</v>
      </c>
    </row>
    <row r="168" spans="1:14" s="2" customFormat="1" ht="15">
      <c r="A168" s="1">
        <v>255</v>
      </c>
      <c r="B168" s="4">
        <f aca="true" t="shared" si="186" ref="B168:J168">B361+B551+B740</f>
        <v>0</v>
      </c>
      <c r="C168" s="4">
        <f t="shared" si="186"/>
        <v>238</v>
      </c>
      <c r="D168" s="4">
        <f t="shared" si="186"/>
        <v>0</v>
      </c>
      <c r="E168" s="4">
        <f t="shared" si="186"/>
        <v>137</v>
      </c>
      <c r="F168" s="4">
        <f t="shared" si="186"/>
        <v>298</v>
      </c>
      <c r="G168" s="4">
        <f t="shared" si="186"/>
        <v>359</v>
      </c>
      <c r="H168" s="4">
        <f t="shared" si="186"/>
        <v>1992</v>
      </c>
      <c r="I168" s="4">
        <f t="shared" si="186"/>
        <v>655</v>
      </c>
      <c r="J168" s="4">
        <f t="shared" si="186"/>
        <v>35</v>
      </c>
      <c r="K168" s="5">
        <f t="shared" si="181"/>
        <v>412.6666666666667</v>
      </c>
      <c r="L168" s="6">
        <f t="shared" si="182"/>
        <v>0.00019316128941661805</v>
      </c>
      <c r="M168" s="7">
        <v>255</v>
      </c>
      <c r="N168" s="12">
        <f t="shared" si="150"/>
        <v>0.9989714187343046</v>
      </c>
    </row>
    <row r="169" spans="1:14" s="2" customFormat="1" ht="15">
      <c r="A169" s="1">
        <v>256</v>
      </c>
      <c r="B169" s="4">
        <f aca="true" t="shared" si="187" ref="B169:J169">B362+B552+B741</f>
        <v>0</v>
      </c>
      <c r="C169" s="4">
        <f t="shared" si="187"/>
        <v>250</v>
      </c>
      <c r="D169" s="4">
        <f t="shared" si="187"/>
        <v>0</v>
      </c>
      <c r="E169" s="4">
        <f t="shared" si="187"/>
        <v>121</v>
      </c>
      <c r="F169" s="4">
        <f t="shared" si="187"/>
        <v>464</v>
      </c>
      <c r="G169" s="4">
        <f t="shared" si="187"/>
        <v>761</v>
      </c>
      <c r="H169" s="4">
        <f t="shared" si="187"/>
        <v>2330</v>
      </c>
      <c r="I169" s="4">
        <f t="shared" si="187"/>
        <v>408</v>
      </c>
      <c r="J169" s="4">
        <f t="shared" si="187"/>
        <v>5</v>
      </c>
      <c r="K169" s="5">
        <f t="shared" si="181"/>
        <v>482.1111111111111</v>
      </c>
      <c r="L169" s="6">
        <f t="shared" si="182"/>
        <v>0.00022566689143206937</v>
      </c>
      <c r="M169" s="7">
        <v>256</v>
      </c>
      <c r="N169" s="12">
        <f t="shared" si="150"/>
        <v>0.9991970856257367</v>
      </c>
    </row>
    <row r="170" spans="1:14" s="2" customFormat="1" ht="15">
      <c r="A170" s="1">
        <v>257</v>
      </c>
      <c r="B170" s="4">
        <f aca="true" t="shared" si="188" ref="B170:J170">B363+B553+B742</f>
        <v>0</v>
      </c>
      <c r="C170" s="4">
        <f t="shared" si="188"/>
        <v>238</v>
      </c>
      <c r="D170" s="4">
        <f t="shared" si="188"/>
        <v>0</v>
      </c>
      <c r="E170" s="4">
        <f t="shared" si="188"/>
        <v>117</v>
      </c>
      <c r="F170" s="4">
        <f t="shared" si="188"/>
        <v>368</v>
      </c>
      <c r="G170" s="4">
        <f t="shared" si="188"/>
        <v>725</v>
      </c>
      <c r="H170" s="4">
        <f t="shared" si="188"/>
        <v>2016</v>
      </c>
      <c r="I170" s="4">
        <f t="shared" si="188"/>
        <v>280</v>
      </c>
      <c r="J170" s="4">
        <f t="shared" si="188"/>
        <v>45</v>
      </c>
      <c r="K170" s="5">
        <f t="shared" si="181"/>
        <v>421</v>
      </c>
      <c r="L170" s="6">
        <f t="shared" si="182"/>
        <v>0.0001970619616584722</v>
      </c>
      <c r="M170" s="7">
        <v>257</v>
      </c>
      <c r="N170" s="12">
        <f t="shared" si="150"/>
        <v>0.9993941475873952</v>
      </c>
    </row>
    <row r="171" spans="1:14" s="2" customFormat="1" ht="15">
      <c r="A171" s="1">
        <v>258</v>
      </c>
      <c r="B171" s="4">
        <f aca="true" t="shared" si="189" ref="B171:J171">B364+B554+B743</f>
        <v>0</v>
      </c>
      <c r="C171" s="4">
        <f t="shared" si="189"/>
        <v>258</v>
      </c>
      <c r="D171" s="4">
        <f t="shared" si="189"/>
        <v>0</v>
      </c>
      <c r="E171" s="4">
        <f t="shared" si="189"/>
        <v>133</v>
      </c>
      <c r="F171" s="4">
        <f t="shared" si="189"/>
        <v>166</v>
      </c>
      <c r="G171" s="4">
        <f t="shared" si="189"/>
        <v>718</v>
      </c>
      <c r="H171" s="4">
        <f t="shared" si="189"/>
        <v>1728</v>
      </c>
      <c r="I171" s="4">
        <f t="shared" si="189"/>
        <v>350</v>
      </c>
      <c r="J171" s="4">
        <f t="shared" si="189"/>
        <v>15</v>
      </c>
      <c r="K171" s="5">
        <f t="shared" si="181"/>
        <v>374.22222222222223</v>
      </c>
      <c r="L171" s="6">
        <f t="shared" si="182"/>
        <v>0.0001751661881408642</v>
      </c>
      <c r="M171" s="7">
        <v>258</v>
      </c>
      <c r="N171" s="12">
        <f t="shared" si="150"/>
        <v>0.999569313775536</v>
      </c>
    </row>
    <row r="172" spans="1:14" s="2" customFormat="1" ht="15">
      <c r="A172" s="1">
        <v>259</v>
      </c>
      <c r="B172" s="4">
        <f aca="true" t="shared" si="190" ref="B172:J172">B365+B555+B744</f>
        <v>0</v>
      </c>
      <c r="C172" s="4">
        <f t="shared" si="190"/>
        <v>161</v>
      </c>
      <c r="D172" s="4">
        <f t="shared" si="190"/>
        <v>0</v>
      </c>
      <c r="E172" s="4">
        <f t="shared" si="190"/>
        <v>137</v>
      </c>
      <c r="F172" s="4">
        <f t="shared" si="190"/>
        <v>141</v>
      </c>
      <c r="G172" s="4">
        <f t="shared" si="190"/>
        <v>751</v>
      </c>
      <c r="H172" s="4">
        <f t="shared" si="190"/>
        <v>1144</v>
      </c>
      <c r="I172" s="4">
        <f t="shared" si="190"/>
        <v>100</v>
      </c>
      <c r="J172" s="4">
        <f t="shared" si="190"/>
        <v>0</v>
      </c>
      <c r="K172" s="5">
        <f t="shared" si="181"/>
        <v>270.44444444444446</v>
      </c>
      <c r="L172" s="6">
        <f t="shared" si="182"/>
        <v>0.0001265898164889737</v>
      </c>
      <c r="M172" s="7">
        <v>259</v>
      </c>
      <c r="N172" s="12">
        <f t="shared" si="150"/>
        <v>0.999695903592025</v>
      </c>
    </row>
    <row r="173" spans="1:14" s="2" customFormat="1" ht="15">
      <c r="A173" s="1">
        <v>260</v>
      </c>
      <c r="B173" s="4">
        <f aca="true" t="shared" si="191" ref="B173:J173">B366+B556+B745</f>
        <v>0</v>
      </c>
      <c r="C173" s="4">
        <f t="shared" si="191"/>
        <v>352</v>
      </c>
      <c r="D173" s="4">
        <f t="shared" si="191"/>
        <v>0</v>
      </c>
      <c r="E173" s="4">
        <f t="shared" si="191"/>
        <v>193</v>
      </c>
      <c r="F173" s="4">
        <f t="shared" si="191"/>
        <v>291</v>
      </c>
      <c r="G173" s="4">
        <f t="shared" si="191"/>
        <v>282</v>
      </c>
      <c r="H173" s="4">
        <f t="shared" si="191"/>
        <v>844</v>
      </c>
      <c r="I173" s="4">
        <f t="shared" si="191"/>
        <v>0</v>
      </c>
      <c r="J173" s="4">
        <f t="shared" si="191"/>
        <v>0</v>
      </c>
      <c r="K173" s="5">
        <f t="shared" si="181"/>
        <v>218</v>
      </c>
      <c r="L173" s="6">
        <f t="shared" si="182"/>
        <v>0.00010204158584690485</v>
      </c>
      <c r="M173" s="7">
        <v>260</v>
      </c>
      <c r="N173" s="12">
        <f t="shared" si="150"/>
        <v>0.9997979451778719</v>
      </c>
    </row>
    <row r="174" spans="1:14" s="2" customFormat="1" ht="15">
      <c r="A174" s="1">
        <v>261</v>
      </c>
      <c r="B174" s="4">
        <f aca="true" t="shared" si="192" ref="B174:J174">B367+B557+B746</f>
        <v>0</v>
      </c>
      <c r="C174" s="4">
        <f t="shared" si="192"/>
        <v>224</v>
      </c>
      <c r="D174" s="4">
        <f t="shared" si="192"/>
        <v>0</v>
      </c>
      <c r="E174" s="4">
        <f t="shared" si="192"/>
        <v>218</v>
      </c>
      <c r="F174" s="4">
        <f t="shared" si="192"/>
        <v>227</v>
      </c>
      <c r="G174" s="4">
        <f t="shared" si="192"/>
        <v>242</v>
      </c>
      <c r="H174" s="4">
        <f t="shared" si="192"/>
        <v>0</v>
      </c>
      <c r="I174" s="4">
        <f t="shared" si="192"/>
        <v>0</v>
      </c>
      <c r="J174" s="4">
        <f t="shared" si="192"/>
        <v>0</v>
      </c>
      <c r="K174" s="5">
        <f t="shared" si="181"/>
        <v>101.22222222222223</v>
      </c>
      <c r="L174" s="6">
        <f t="shared" si="182"/>
        <v>4.738016549772188E-05</v>
      </c>
      <c r="M174" s="7">
        <v>261</v>
      </c>
      <c r="N174" s="12">
        <f t="shared" si="150"/>
        <v>0.9998453253433697</v>
      </c>
    </row>
    <row r="175" spans="1:14" s="2" customFormat="1" ht="15">
      <c r="A175" s="1">
        <v>262</v>
      </c>
      <c r="B175" s="4">
        <f aca="true" t="shared" si="193" ref="B175:J175">B368+B558+B747</f>
        <v>0</v>
      </c>
      <c r="C175" s="4">
        <f t="shared" si="193"/>
        <v>305</v>
      </c>
      <c r="D175" s="4">
        <f t="shared" si="193"/>
        <v>0</v>
      </c>
      <c r="E175" s="4">
        <f t="shared" si="193"/>
        <v>242</v>
      </c>
      <c r="F175" s="4">
        <f t="shared" si="193"/>
        <v>131</v>
      </c>
      <c r="G175" s="4">
        <f t="shared" si="193"/>
        <v>121</v>
      </c>
      <c r="H175" s="4">
        <f t="shared" si="193"/>
        <v>0</v>
      </c>
      <c r="I175" s="4">
        <f t="shared" si="193"/>
        <v>0</v>
      </c>
      <c r="J175" s="4">
        <f t="shared" si="193"/>
        <v>0</v>
      </c>
      <c r="K175" s="5">
        <f t="shared" si="181"/>
        <v>88.77777777777777</v>
      </c>
      <c r="L175" s="6">
        <f t="shared" si="182"/>
        <v>4.155516161655299E-05</v>
      </c>
      <c r="M175" s="7">
        <v>262</v>
      </c>
      <c r="N175" s="12">
        <f t="shared" si="150"/>
        <v>0.9998868805049862</v>
      </c>
    </row>
    <row r="176" spans="1:14" s="2" customFormat="1" ht="15">
      <c r="A176" s="1">
        <v>263</v>
      </c>
      <c r="B176" s="4">
        <f aca="true" t="shared" si="194" ref="B176:J176">B369+B559+B748</f>
        <v>0</v>
      </c>
      <c r="C176" s="4">
        <f t="shared" si="194"/>
        <v>224</v>
      </c>
      <c r="D176" s="4">
        <f t="shared" si="194"/>
        <v>0</v>
      </c>
      <c r="E176" s="4">
        <f t="shared" si="194"/>
        <v>166</v>
      </c>
      <c r="F176" s="4">
        <f t="shared" si="194"/>
        <v>165</v>
      </c>
      <c r="G176" s="4">
        <f t="shared" si="194"/>
        <v>0</v>
      </c>
      <c r="H176" s="4">
        <f t="shared" si="194"/>
        <v>0</v>
      </c>
      <c r="I176" s="4">
        <f t="shared" si="194"/>
        <v>0</v>
      </c>
      <c r="J176" s="4">
        <f t="shared" si="194"/>
        <v>0</v>
      </c>
      <c r="K176" s="5">
        <f t="shared" si="181"/>
        <v>61.666666666666664</v>
      </c>
      <c r="L176" s="6">
        <f t="shared" si="182"/>
        <v>2.886497458972079E-05</v>
      </c>
      <c r="M176" s="7">
        <v>263</v>
      </c>
      <c r="N176" s="12">
        <f t="shared" si="150"/>
        <v>0.999915745479576</v>
      </c>
    </row>
    <row r="177" spans="1:14" s="2" customFormat="1" ht="15">
      <c r="A177" s="1">
        <v>264</v>
      </c>
      <c r="B177" s="4">
        <f aca="true" t="shared" si="195" ref="B177:J177">B370+B560+B749</f>
        <v>0</v>
      </c>
      <c r="C177" s="4">
        <f t="shared" si="195"/>
        <v>253</v>
      </c>
      <c r="D177" s="4">
        <f t="shared" si="195"/>
        <v>0</v>
      </c>
      <c r="E177" s="4">
        <f t="shared" si="195"/>
        <v>93</v>
      </c>
      <c r="F177" s="4">
        <f t="shared" si="195"/>
        <v>177</v>
      </c>
      <c r="G177" s="4">
        <f t="shared" si="195"/>
        <v>0</v>
      </c>
      <c r="H177" s="4">
        <f t="shared" si="195"/>
        <v>0</v>
      </c>
      <c r="I177" s="4">
        <f t="shared" si="195"/>
        <v>0</v>
      </c>
      <c r="J177" s="4">
        <f t="shared" si="195"/>
        <v>0</v>
      </c>
      <c r="K177" s="5">
        <f t="shared" si="181"/>
        <v>58.111111111111114</v>
      </c>
      <c r="L177" s="6">
        <f t="shared" si="182"/>
        <v>2.7200687766529685E-05</v>
      </c>
      <c r="M177" s="7">
        <v>264</v>
      </c>
      <c r="N177" s="12">
        <f t="shared" si="150"/>
        <v>0.9999429461673425</v>
      </c>
    </row>
    <row r="178" spans="1:14" s="2" customFormat="1" ht="15">
      <c r="A178" s="1">
        <v>265</v>
      </c>
      <c r="B178" s="4">
        <f aca="true" t="shared" si="196" ref="B178:J178">B371+B561+B750</f>
        <v>0</v>
      </c>
      <c r="C178" s="4">
        <f t="shared" si="196"/>
        <v>229</v>
      </c>
      <c r="D178" s="4">
        <f t="shared" si="196"/>
        <v>0</v>
      </c>
      <c r="E178" s="4">
        <f t="shared" si="196"/>
        <v>44</v>
      </c>
      <c r="F178" s="4">
        <f t="shared" si="196"/>
        <v>165</v>
      </c>
      <c r="G178" s="4">
        <f t="shared" si="196"/>
        <v>0</v>
      </c>
      <c r="H178" s="4">
        <f t="shared" si="196"/>
        <v>0</v>
      </c>
      <c r="I178" s="4">
        <f t="shared" si="196"/>
        <v>0</v>
      </c>
      <c r="J178" s="4">
        <f t="shared" si="196"/>
        <v>0</v>
      </c>
      <c r="K178" s="5">
        <f t="shared" si="181"/>
        <v>48.666666666666664</v>
      </c>
      <c r="L178" s="6">
        <f t="shared" si="182"/>
        <v>2.27799258924283E-05</v>
      </c>
      <c r="M178" s="7">
        <v>265</v>
      </c>
      <c r="N178" s="12">
        <f t="shared" si="150"/>
        <v>0.9999657260932349</v>
      </c>
    </row>
    <row r="179" spans="1:14" s="2" customFormat="1" ht="15">
      <c r="A179" s="1">
        <v>266</v>
      </c>
      <c r="B179" s="4">
        <f aca="true" t="shared" si="197" ref="B179:J179">B372+B562+B751</f>
        <v>0</v>
      </c>
      <c r="C179" s="4">
        <f t="shared" si="197"/>
        <v>120</v>
      </c>
      <c r="D179" s="4">
        <f t="shared" si="197"/>
        <v>0</v>
      </c>
      <c r="E179" s="4">
        <f t="shared" si="197"/>
        <v>16</v>
      </c>
      <c r="F179" s="4">
        <f t="shared" si="197"/>
        <v>141</v>
      </c>
      <c r="G179" s="4">
        <f t="shared" si="197"/>
        <v>0</v>
      </c>
      <c r="H179" s="4">
        <f t="shared" si="197"/>
        <v>0</v>
      </c>
      <c r="I179" s="4">
        <f t="shared" si="197"/>
        <v>0</v>
      </c>
      <c r="J179" s="4">
        <f t="shared" si="197"/>
        <v>0</v>
      </c>
      <c r="K179" s="5">
        <f t="shared" si="181"/>
        <v>30.77777777777778</v>
      </c>
      <c r="L179" s="6">
        <f t="shared" si="182"/>
        <v>1.4406482813248034E-05</v>
      </c>
      <c r="M179" s="7">
        <v>266</v>
      </c>
      <c r="N179" s="12">
        <f t="shared" si="150"/>
        <v>0.9999801325760481</v>
      </c>
    </row>
    <row r="180" spans="1:14" s="2" customFormat="1" ht="15">
      <c r="A180" s="1">
        <v>267</v>
      </c>
      <c r="B180" s="4">
        <f aca="true" t="shared" si="198" ref="B180:J180">B373+B563+B752</f>
        <v>0</v>
      </c>
      <c r="C180" s="4">
        <f t="shared" si="198"/>
        <v>100</v>
      </c>
      <c r="D180" s="4">
        <f t="shared" si="198"/>
        <v>0</v>
      </c>
      <c r="E180" s="4">
        <f t="shared" si="198"/>
        <v>24</v>
      </c>
      <c r="F180" s="4">
        <f t="shared" si="198"/>
        <v>68</v>
      </c>
      <c r="G180" s="4">
        <f t="shared" si="198"/>
        <v>0</v>
      </c>
      <c r="H180" s="4">
        <f t="shared" si="198"/>
        <v>0</v>
      </c>
      <c r="I180" s="4">
        <f t="shared" si="198"/>
        <v>0</v>
      </c>
      <c r="J180" s="4">
        <f t="shared" si="198"/>
        <v>0</v>
      </c>
      <c r="K180" s="5">
        <f t="shared" si="181"/>
        <v>21.333333333333332</v>
      </c>
      <c r="L180" s="6">
        <f t="shared" si="182"/>
        <v>9.985720939146652E-06</v>
      </c>
      <c r="M180" s="7">
        <v>267</v>
      </c>
      <c r="N180" s="12">
        <f t="shared" si="150"/>
        <v>0.9999901182969873</v>
      </c>
    </row>
    <row r="181" spans="1:14" s="2" customFormat="1" ht="15">
      <c r="A181" s="1">
        <v>268</v>
      </c>
      <c r="B181" s="4">
        <f aca="true" t="shared" si="199" ref="B181:J181">B374+B564+B753</f>
        <v>0</v>
      </c>
      <c r="C181" s="4">
        <f t="shared" si="199"/>
        <v>89</v>
      </c>
      <c r="D181" s="4">
        <f t="shared" si="199"/>
        <v>0</v>
      </c>
      <c r="E181" s="4">
        <f t="shared" si="199"/>
        <v>45</v>
      </c>
      <c r="F181" s="4">
        <f t="shared" si="199"/>
        <v>56</v>
      </c>
      <c r="G181" s="4">
        <f t="shared" si="199"/>
        <v>0</v>
      </c>
      <c r="H181" s="4">
        <f t="shared" si="199"/>
        <v>0</v>
      </c>
      <c r="I181" s="4">
        <f t="shared" si="199"/>
        <v>0</v>
      </c>
      <c r="J181" s="4">
        <f t="shared" si="199"/>
        <v>0</v>
      </c>
      <c r="K181" s="5">
        <f t="shared" si="181"/>
        <v>21.11111111111111</v>
      </c>
      <c r="L181" s="6">
        <f t="shared" si="182"/>
        <v>9.881703012697207E-06</v>
      </c>
      <c r="M181" s="7">
        <v>268</v>
      </c>
      <c r="N181" s="12">
        <f t="shared" si="150"/>
        <v>1</v>
      </c>
    </row>
    <row r="182" spans="1:14" s="2" customFormat="1" ht="15">
      <c r="A182" s="1">
        <v>269</v>
      </c>
      <c r="B182" s="4">
        <f aca="true" t="shared" si="200" ref="B182:J182">B375+B565+B754</f>
        <v>0</v>
      </c>
      <c r="C182" s="4">
        <f t="shared" si="200"/>
        <v>136</v>
      </c>
      <c r="D182" s="4">
        <f t="shared" si="200"/>
        <v>0</v>
      </c>
      <c r="E182" s="4">
        <f t="shared" si="200"/>
        <v>32</v>
      </c>
      <c r="F182" s="4">
        <f t="shared" si="200"/>
        <v>20</v>
      </c>
      <c r="G182" s="4">
        <f t="shared" si="200"/>
        <v>0</v>
      </c>
      <c r="H182" s="4">
        <f t="shared" si="200"/>
        <v>0</v>
      </c>
      <c r="I182" s="4">
        <f t="shared" si="200"/>
        <v>0</v>
      </c>
      <c r="J182" s="4">
        <f t="shared" si="200"/>
        <v>0</v>
      </c>
      <c r="K182" s="5">
        <f t="shared" si="181"/>
        <v>20.88888888888889</v>
      </c>
      <c r="L182" s="6">
        <f t="shared" si="182"/>
        <v>9.777685086247763E-06</v>
      </c>
      <c r="M182" s="7">
        <v>269</v>
      </c>
      <c r="N182" s="12">
        <f t="shared" si="150"/>
        <v>1.0000097776850863</v>
      </c>
    </row>
    <row r="183" spans="1:14" s="2" customFormat="1" ht="15">
      <c r="A183" s="1">
        <v>270</v>
      </c>
      <c r="B183" s="4">
        <f aca="true" t="shared" si="201" ref="B183:J183">B376+B566+B755</f>
        <v>0</v>
      </c>
      <c r="C183" s="4">
        <f t="shared" si="201"/>
        <v>52</v>
      </c>
      <c r="D183" s="4">
        <f t="shared" si="201"/>
        <v>0</v>
      </c>
      <c r="E183" s="4">
        <f t="shared" si="201"/>
        <v>16</v>
      </c>
      <c r="F183" s="4">
        <f t="shared" si="201"/>
        <v>40</v>
      </c>
      <c r="G183" s="4">
        <f t="shared" si="201"/>
        <v>0</v>
      </c>
      <c r="H183" s="4">
        <f t="shared" si="201"/>
        <v>0</v>
      </c>
      <c r="I183" s="4">
        <f t="shared" si="201"/>
        <v>0</v>
      </c>
      <c r="J183" s="4">
        <f t="shared" si="201"/>
        <v>0</v>
      </c>
      <c r="K183" s="5">
        <f t="shared" si="181"/>
        <v>12</v>
      </c>
      <c r="L183" s="6">
        <f t="shared" si="182"/>
        <v>5.616968028269992E-06</v>
      </c>
      <c r="M183" s="7">
        <v>270</v>
      </c>
      <c r="N183" s="12">
        <f t="shared" si="150"/>
        <v>1.0000153946531145</v>
      </c>
    </row>
    <row r="184" spans="1:14" s="2" customFormat="1" ht="15">
      <c r="A184" s="1">
        <v>271</v>
      </c>
      <c r="B184" s="4">
        <f aca="true" t="shared" si="202" ref="B184:J184">B377+B567+B756</f>
        <v>0</v>
      </c>
      <c r="C184" s="4">
        <f t="shared" si="202"/>
        <v>57</v>
      </c>
      <c r="D184" s="4">
        <f t="shared" si="202"/>
        <v>0</v>
      </c>
      <c r="E184" s="4">
        <f t="shared" si="202"/>
        <v>16</v>
      </c>
      <c r="F184" s="4">
        <f t="shared" si="202"/>
        <v>201</v>
      </c>
      <c r="G184" s="4">
        <f t="shared" si="202"/>
        <v>0</v>
      </c>
      <c r="H184" s="4">
        <f t="shared" si="202"/>
        <v>0</v>
      </c>
      <c r="I184" s="4">
        <f t="shared" si="202"/>
        <v>0</v>
      </c>
      <c r="J184" s="4">
        <f t="shared" si="202"/>
        <v>0</v>
      </c>
      <c r="K184" s="5">
        <f t="shared" si="181"/>
        <v>30.444444444444443</v>
      </c>
      <c r="L184" s="6">
        <f t="shared" si="182"/>
        <v>1.4250455923573867E-05</v>
      </c>
      <c r="M184" s="7">
        <v>271</v>
      </c>
      <c r="N184" s="12">
        <f t="shared" si="150"/>
        <v>1.000029645109038</v>
      </c>
    </row>
    <row r="185" spans="1:14" s="2" customFormat="1" ht="15">
      <c r="A185" s="1">
        <v>272</v>
      </c>
      <c r="B185" s="4">
        <f aca="true" t="shared" si="203" ref="B185:J185">B378+B568+B757</f>
        <v>0</v>
      </c>
      <c r="C185" s="4">
        <f t="shared" si="203"/>
        <v>123</v>
      </c>
      <c r="D185" s="4">
        <f t="shared" si="203"/>
        <v>0</v>
      </c>
      <c r="E185" s="4">
        <f t="shared" si="203"/>
        <v>12</v>
      </c>
      <c r="F185" s="4">
        <f t="shared" si="203"/>
        <v>77</v>
      </c>
      <c r="G185" s="4">
        <f t="shared" si="203"/>
        <v>0</v>
      </c>
      <c r="H185" s="4">
        <f t="shared" si="203"/>
        <v>0</v>
      </c>
      <c r="I185" s="4">
        <f t="shared" si="203"/>
        <v>0</v>
      </c>
      <c r="J185" s="4">
        <f t="shared" si="203"/>
        <v>0</v>
      </c>
      <c r="K185" s="5">
        <f t="shared" si="181"/>
        <v>23.555555555555557</v>
      </c>
      <c r="L185" s="6">
        <f t="shared" si="182"/>
        <v>1.1025900203641095E-05</v>
      </c>
      <c r="M185" s="7">
        <v>272</v>
      </c>
      <c r="N185" s="12">
        <f t="shared" si="150"/>
        <v>1.0000406710092418</v>
      </c>
    </row>
    <row r="186" spans="1:14" s="2" customFormat="1" ht="15">
      <c r="A186" s="1">
        <v>273</v>
      </c>
      <c r="B186" s="4">
        <f aca="true" t="shared" si="204" ref="B186:J186">B379+B569+B758</f>
        <v>0</v>
      </c>
      <c r="C186" s="4">
        <f t="shared" si="204"/>
        <v>0</v>
      </c>
      <c r="D186" s="4">
        <f t="shared" si="204"/>
        <v>0</v>
      </c>
      <c r="E186" s="4">
        <f t="shared" si="204"/>
        <v>4</v>
      </c>
      <c r="F186" s="4">
        <f t="shared" si="204"/>
        <v>85</v>
      </c>
      <c r="G186" s="4">
        <f t="shared" si="204"/>
        <v>0</v>
      </c>
      <c r="H186" s="4">
        <f t="shared" si="204"/>
        <v>0</v>
      </c>
      <c r="I186" s="4">
        <f t="shared" si="204"/>
        <v>0</v>
      </c>
      <c r="J186" s="4">
        <f t="shared" si="204"/>
        <v>0</v>
      </c>
      <c r="K186" s="5">
        <f t="shared" si="181"/>
        <v>9.88888888888889</v>
      </c>
      <c r="L186" s="6">
        <f t="shared" si="182"/>
        <v>4.6287977270002714E-06</v>
      </c>
      <c r="M186" s="7">
        <v>273</v>
      </c>
      <c r="N186" s="12">
        <f t="shared" si="150"/>
        <v>1.0000452998069687</v>
      </c>
    </row>
    <row r="187" spans="1:14" s="2" customFormat="1" ht="15">
      <c r="A187" s="1">
        <v>274</v>
      </c>
      <c r="B187" s="4">
        <f aca="true" t="shared" si="205" ref="B187:J187">B380+B570+B759</f>
        <v>0</v>
      </c>
      <c r="C187" s="4">
        <f t="shared" si="205"/>
        <v>0</v>
      </c>
      <c r="D187" s="4">
        <f t="shared" si="205"/>
        <v>0</v>
      </c>
      <c r="E187" s="4">
        <f t="shared" si="205"/>
        <v>0</v>
      </c>
      <c r="F187" s="4">
        <f t="shared" si="205"/>
        <v>0</v>
      </c>
      <c r="G187" s="4">
        <f t="shared" si="205"/>
        <v>0</v>
      </c>
      <c r="H187" s="4">
        <f t="shared" si="205"/>
        <v>0</v>
      </c>
      <c r="I187" s="4">
        <f t="shared" si="205"/>
        <v>0</v>
      </c>
      <c r="J187" s="4">
        <f t="shared" si="205"/>
        <v>0</v>
      </c>
      <c r="K187" s="5">
        <f t="shared" si="181"/>
        <v>0</v>
      </c>
      <c r="L187" s="6">
        <f t="shared" si="182"/>
        <v>0</v>
      </c>
      <c r="M187" s="7">
        <v>274</v>
      </c>
      <c r="N187" s="12">
        <f t="shared" si="150"/>
        <v>1.0000452998069687</v>
      </c>
    </row>
    <row r="188" spans="1:14" s="2" customFormat="1" ht="15">
      <c r="A188" s="1">
        <v>275</v>
      </c>
      <c r="B188" s="4">
        <f aca="true" t="shared" si="206" ref="B188:J188">B381+B571+B760</f>
        <v>0</v>
      </c>
      <c r="C188" s="4">
        <f t="shared" si="206"/>
        <v>0</v>
      </c>
      <c r="D188" s="4">
        <f t="shared" si="206"/>
        <v>0</v>
      </c>
      <c r="E188" s="4">
        <f t="shared" si="206"/>
        <v>0</v>
      </c>
      <c r="F188" s="4">
        <f t="shared" si="206"/>
        <v>0</v>
      </c>
      <c r="G188" s="4">
        <f t="shared" si="206"/>
        <v>0</v>
      </c>
      <c r="H188" s="4">
        <f t="shared" si="206"/>
        <v>0</v>
      </c>
      <c r="I188" s="4">
        <f t="shared" si="206"/>
        <v>0</v>
      </c>
      <c r="J188" s="4">
        <f t="shared" si="206"/>
        <v>0</v>
      </c>
      <c r="K188" s="5">
        <f t="shared" si="181"/>
        <v>0</v>
      </c>
      <c r="L188" s="6">
        <f t="shared" si="182"/>
        <v>0</v>
      </c>
      <c r="M188" s="7">
        <v>275</v>
      </c>
      <c r="N188" s="12">
        <f t="shared" si="150"/>
        <v>1.0000452998069687</v>
      </c>
    </row>
    <row r="189" spans="1:13" s="2" customFormat="1" ht="15">
      <c r="A189" s="1"/>
      <c r="B189" s="4"/>
      <c r="C189" s="4"/>
      <c r="D189" s="4"/>
      <c r="E189" s="4"/>
      <c r="F189" s="4"/>
      <c r="G189" s="4"/>
      <c r="H189" s="4"/>
      <c r="I189" s="4"/>
      <c r="J189" s="4"/>
      <c r="K189" s="5"/>
      <c r="L189" s="6"/>
      <c r="M189" s="7"/>
    </row>
    <row r="190" spans="1:13" s="2" customFormat="1" ht="15">
      <c r="A190" s="1"/>
      <c r="B190" s="4"/>
      <c r="C190" s="4"/>
      <c r="D190" s="4"/>
      <c r="E190" s="4"/>
      <c r="F190" s="4"/>
      <c r="G190" s="4"/>
      <c r="H190" s="4"/>
      <c r="I190" s="4"/>
      <c r="J190" s="4"/>
      <c r="K190" s="5"/>
      <c r="L190" s="6"/>
      <c r="M190" s="7"/>
    </row>
    <row r="191" spans="1:12" ht="12.75">
      <c r="A191" s="8" t="s">
        <v>23</v>
      </c>
      <c r="B191" s="4">
        <f aca="true" t="shared" si="207" ref="B191:J191">SUM(B4:B181)</f>
        <v>737755</v>
      </c>
      <c r="C191" s="4">
        <f t="shared" si="207"/>
        <v>1239828</v>
      </c>
      <c r="D191" s="4">
        <f t="shared" si="207"/>
        <v>444616</v>
      </c>
      <c r="E191" s="4">
        <f t="shared" si="207"/>
        <v>2152900</v>
      </c>
      <c r="F191" s="4">
        <f t="shared" si="207"/>
        <v>3958751</v>
      </c>
      <c r="G191" s="4">
        <f t="shared" si="207"/>
        <v>1664301</v>
      </c>
      <c r="H191" s="4">
        <f t="shared" si="207"/>
        <v>2849766</v>
      </c>
      <c r="I191" s="4">
        <f t="shared" si="207"/>
        <v>3465665</v>
      </c>
      <c r="J191" s="4">
        <f t="shared" si="207"/>
        <v>2713873</v>
      </c>
      <c r="K191" s="5">
        <f>AVERAGE(B191:J191)</f>
        <v>2136383.888888889</v>
      </c>
      <c r="L191" s="6">
        <f>SUM(L4:L181)</f>
        <v>1</v>
      </c>
    </row>
    <row r="194" spans="1:3" ht="15">
      <c r="A194" s="14" t="s">
        <v>0</v>
      </c>
      <c r="B194" s="8" t="s">
        <v>1</v>
      </c>
      <c r="C194" s="8" t="s">
        <v>2</v>
      </c>
    </row>
    <row r="195" spans="1:6" ht="15">
      <c r="A195" s="14" t="s">
        <v>24</v>
      </c>
      <c r="B195" s="8" t="s">
        <v>25</v>
      </c>
      <c r="C195" s="8" t="s">
        <v>4</v>
      </c>
      <c r="D195" s="8" t="s">
        <v>5</v>
      </c>
      <c r="E195" s="8" t="s">
        <v>40</v>
      </c>
      <c r="F195" s="8" t="s">
        <v>41</v>
      </c>
    </row>
    <row r="196" spans="1:10" ht="15">
      <c r="A196" s="14" t="s">
        <v>8</v>
      </c>
      <c r="B196" s="8">
        <v>1996</v>
      </c>
      <c r="C196" s="8">
        <v>1995</v>
      </c>
      <c r="D196" s="8">
        <v>1997</v>
      </c>
      <c r="E196" s="8">
        <v>1998</v>
      </c>
      <c r="F196" s="8">
        <v>1999</v>
      </c>
      <c r="G196" s="8">
        <v>2000</v>
      </c>
      <c r="H196" s="8">
        <v>2001</v>
      </c>
      <c r="I196" s="8">
        <v>2002</v>
      </c>
      <c r="J196" s="8">
        <v>2003</v>
      </c>
    </row>
    <row r="197" ht="15">
      <c r="A197" s="14">
        <v>91</v>
      </c>
    </row>
    <row r="198" ht="15">
      <c r="A198" s="14">
        <v>92</v>
      </c>
    </row>
    <row r="199" ht="15">
      <c r="A199" s="14">
        <v>93</v>
      </c>
    </row>
    <row r="200" ht="15">
      <c r="A200" s="14">
        <v>94</v>
      </c>
    </row>
    <row r="201" ht="15">
      <c r="A201" s="14">
        <v>95</v>
      </c>
    </row>
    <row r="202" ht="15">
      <c r="A202" s="14">
        <v>96</v>
      </c>
    </row>
    <row r="203" ht="15">
      <c r="A203" s="14">
        <v>97</v>
      </c>
    </row>
    <row r="204" ht="15">
      <c r="A204" s="14">
        <v>98</v>
      </c>
    </row>
    <row r="205" ht="15">
      <c r="A205" s="14">
        <v>99</v>
      </c>
    </row>
    <row r="206" ht="15">
      <c r="A206" s="14">
        <v>100</v>
      </c>
    </row>
    <row r="207" ht="15">
      <c r="A207" s="14">
        <v>101</v>
      </c>
    </row>
    <row r="208" ht="15">
      <c r="A208" s="14">
        <v>102</v>
      </c>
    </row>
    <row r="209" ht="15">
      <c r="A209" s="14">
        <v>103</v>
      </c>
    </row>
    <row r="210" ht="15">
      <c r="A210" s="14">
        <v>104</v>
      </c>
    </row>
    <row r="211" ht="15">
      <c r="A211" s="14">
        <v>105</v>
      </c>
    </row>
    <row r="212" ht="15">
      <c r="A212" s="14">
        <v>106</v>
      </c>
    </row>
    <row r="213" ht="15">
      <c r="A213" s="14">
        <v>107</v>
      </c>
    </row>
    <row r="214" ht="15">
      <c r="A214" s="14">
        <v>108</v>
      </c>
    </row>
    <row r="215" ht="15">
      <c r="A215" s="14">
        <v>109</v>
      </c>
    </row>
    <row r="216" ht="15">
      <c r="A216" s="14">
        <v>110</v>
      </c>
    </row>
    <row r="217" ht="15">
      <c r="A217" s="14">
        <v>111</v>
      </c>
    </row>
    <row r="218" ht="15">
      <c r="A218" s="14">
        <v>112</v>
      </c>
    </row>
    <row r="219" ht="15">
      <c r="A219" s="14">
        <v>113</v>
      </c>
    </row>
    <row r="220" ht="15">
      <c r="A220" s="14">
        <v>114</v>
      </c>
    </row>
    <row r="221" ht="15">
      <c r="A221" s="14">
        <v>115</v>
      </c>
    </row>
    <row r="222" ht="15">
      <c r="A222" s="14">
        <v>116</v>
      </c>
    </row>
    <row r="223" ht="15">
      <c r="A223" s="14">
        <v>117</v>
      </c>
    </row>
    <row r="224" ht="15">
      <c r="A224" s="14">
        <v>118</v>
      </c>
    </row>
    <row r="225" ht="15">
      <c r="A225" s="14">
        <v>119</v>
      </c>
    </row>
    <row r="226" ht="15">
      <c r="A226" s="14">
        <v>120</v>
      </c>
    </row>
    <row r="227" ht="15">
      <c r="A227" s="14">
        <v>121</v>
      </c>
    </row>
    <row r="228" ht="15">
      <c r="A228" s="14">
        <v>122</v>
      </c>
    </row>
    <row r="229" ht="15">
      <c r="A229" s="14">
        <v>123</v>
      </c>
    </row>
    <row r="230" ht="15">
      <c r="A230" s="14">
        <v>124</v>
      </c>
    </row>
    <row r="231" ht="15">
      <c r="A231" s="14">
        <v>125</v>
      </c>
    </row>
    <row r="232" ht="15">
      <c r="A232" s="14">
        <v>126</v>
      </c>
    </row>
    <row r="233" ht="15">
      <c r="A233" s="14">
        <v>127</v>
      </c>
    </row>
    <row r="234" ht="15">
      <c r="A234" s="14">
        <v>128</v>
      </c>
    </row>
    <row r="235" ht="15">
      <c r="A235" s="14">
        <v>129</v>
      </c>
    </row>
    <row r="236" ht="15">
      <c r="A236" s="14">
        <v>130</v>
      </c>
    </row>
    <row r="237" ht="15">
      <c r="A237" s="14">
        <v>131</v>
      </c>
    </row>
    <row r="238" ht="15">
      <c r="A238" s="14">
        <v>132</v>
      </c>
    </row>
    <row r="239" ht="15">
      <c r="A239" s="14">
        <v>133</v>
      </c>
    </row>
    <row r="240" ht="15">
      <c r="A240" s="14">
        <v>134</v>
      </c>
    </row>
    <row r="241" ht="15">
      <c r="A241" s="14">
        <v>135</v>
      </c>
    </row>
    <row r="242" ht="15">
      <c r="A242" s="14">
        <v>136</v>
      </c>
    </row>
    <row r="243" ht="15">
      <c r="A243" s="14">
        <v>137</v>
      </c>
    </row>
    <row r="244" ht="15">
      <c r="A244" s="14">
        <v>138</v>
      </c>
    </row>
    <row r="245" ht="15">
      <c r="A245" s="14">
        <v>139</v>
      </c>
    </row>
    <row r="246" ht="15">
      <c r="A246" s="14">
        <v>140</v>
      </c>
    </row>
    <row r="247" ht="15">
      <c r="A247" s="14">
        <v>141</v>
      </c>
    </row>
    <row r="248" ht="15">
      <c r="A248" s="14">
        <v>142</v>
      </c>
    </row>
    <row r="249" ht="15">
      <c r="A249" s="14">
        <v>143</v>
      </c>
    </row>
    <row r="250" spans="1:2" ht="15">
      <c r="A250" s="14">
        <v>144</v>
      </c>
      <c r="B250" s="8">
        <v>91</v>
      </c>
    </row>
    <row r="251" spans="1:2" ht="15">
      <c r="A251" s="14">
        <v>145</v>
      </c>
      <c r="B251" s="8">
        <v>0</v>
      </c>
    </row>
    <row r="252" spans="1:2" ht="15">
      <c r="A252" s="14">
        <v>146</v>
      </c>
      <c r="B252" s="8">
        <v>157</v>
      </c>
    </row>
    <row r="253" spans="1:2" ht="15">
      <c r="A253" s="14">
        <v>147</v>
      </c>
      <c r="B253" s="8">
        <v>0</v>
      </c>
    </row>
    <row r="254" spans="1:2" ht="15">
      <c r="A254" s="14">
        <v>148</v>
      </c>
      <c r="B254" s="8">
        <v>0</v>
      </c>
    </row>
    <row r="255" spans="1:2" ht="15">
      <c r="A255" s="14">
        <v>149</v>
      </c>
      <c r="B255" s="8">
        <v>122</v>
      </c>
    </row>
    <row r="256" spans="1:2" ht="15">
      <c r="A256" s="14">
        <v>150</v>
      </c>
      <c r="B256" s="8">
        <v>569</v>
      </c>
    </row>
    <row r="257" spans="1:2" ht="15">
      <c r="A257" s="14">
        <v>151</v>
      </c>
      <c r="B257" s="8">
        <v>332</v>
      </c>
    </row>
    <row r="258" spans="1:2" ht="15">
      <c r="A258" s="14">
        <v>152</v>
      </c>
      <c r="B258" s="8">
        <v>521</v>
      </c>
    </row>
    <row r="259" spans="1:2" ht="15">
      <c r="A259" s="14">
        <v>153</v>
      </c>
      <c r="B259" s="8">
        <v>159</v>
      </c>
    </row>
    <row r="260" spans="1:2" ht="15">
      <c r="A260" s="14">
        <v>154</v>
      </c>
      <c r="B260" s="8">
        <v>1457</v>
      </c>
    </row>
    <row r="261" spans="1:2" ht="15">
      <c r="A261" s="14">
        <v>155</v>
      </c>
      <c r="B261" s="8">
        <v>467</v>
      </c>
    </row>
    <row r="262" spans="1:2" ht="15">
      <c r="A262" s="14">
        <v>156</v>
      </c>
      <c r="B262" s="8">
        <v>323</v>
      </c>
    </row>
    <row r="263" spans="1:2" ht="15">
      <c r="A263" s="14">
        <v>157</v>
      </c>
      <c r="B263" s="8">
        <v>303</v>
      </c>
    </row>
    <row r="264" spans="1:2" ht="15">
      <c r="A264" s="14">
        <v>158</v>
      </c>
      <c r="B264" s="8">
        <v>1223</v>
      </c>
    </row>
    <row r="265" spans="1:2" ht="15">
      <c r="A265" s="14">
        <v>159</v>
      </c>
      <c r="B265" s="8">
        <v>3640</v>
      </c>
    </row>
    <row r="266" spans="1:2" ht="15">
      <c r="A266" s="14">
        <v>160</v>
      </c>
      <c r="B266" s="8">
        <v>4410</v>
      </c>
    </row>
    <row r="267" spans="1:2" ht="15">
      <c r="A267" s="14">
        <v>161</v>
      </c>
      <c r="B267" s="8">
        <v>8456</v>
      </c>
    </row>
    <row r="268" spans="1:2" ht="15">
      <c r="A268" s="14">
        <v>162</v>
      </c>
      <c r="B268" s="8">
        <v>14803</v>
      </c>
    </row>
    <row r="269" spans="1:2" ht="15">
      <c r="A269" s="14">
        <v>163</v>
      </c>
      <c r="B269" s="8">
        <v>17553</v>
      </c>
    </row>
    <row r="270" spans="1:2" ht="15">
      <c r="A270" s="14">
        <v>164</v>
      </c>
      <c r="B270" s="8">
        <v>10941</v>
      </c>
    </row>
    <row r="271" spans="1:2" ht="15">
      <c r="A271" s="14">
        <v>165</v>
      </c>
      <c r="B271" s="8">
        <v>7352</v>
      </c>
    </row>
    <row r="272" spans="1:2" ht="15">
      <c r="A272" s="14">
        <v>166</v>
      </c>
      <c r="B272" s="8">
        <v>3471</v>
      </c>
    </row>
    <row r="273" spans="1:2" ht="15">
      <c r="A273" s="14">
        <v>167</v>
      </c>
      <c r="B273" s="8">
        <v>7494</v>
      </c>
    </row>
    <row r="274" spans="1:2" ht="15">
      <c r="A274" s="14">
        <v>168</v>
      </c>
      <c r="B274" s="8">
        <v>7245</v>
      </c>
    </row>
    <row r="275" spans="1:2" ht="15">
      <c r="A275" s="14">
        <v>169</v>
      </c>
      <c r="B275" s="8">
        <v>6835</v>
      </c>
    </row>
    <row r="276" spans="1:2" ht="15">
      <c r="A276" s="14">
        <v>170</v>
      </c>
      <c r="B276" s="8">
        <v>3316</v>
      </c>
    </row>
    <row r="277" spans="1:2" ht="15">
      <c r="A277" s="14">
        <v>171</v>
      </c>
      <c r="B277" s="8">
        <v>4756</v>
      </c>
    </row>
    <row r="278" spans="1:2" ht="15">
      <c r="A278" s="14">
        <v>172</v>
      </c>
      <c r="B278" s="8">
        <v>5906</v>
      </c>
    </row>
    <row r="279" spans="1:2" ht="15">
      <c r="A279" s="14">
        <v>173</v>
      </c>
      <c r="B279" s="8">
        <v>2805</v>
      </c>
    </row>
    <row r="280" spans="1:2" ht="15">
      <c r="A280" s="14">
        <v>174</v>
      </c>
      <c r="B280" s="8">
        <v>1865</v>
      </c>
    </row>
    <row r="281" spans="1:2" ht="15">
      <c r="A281" s="14">
        <v>175</v>
      </c>
      <c r="B281" s="8">
        <v>2563</v>
      </c>
    </row>
    <row r="282" spans="1:2" ht="15">
      <c r="A282" s="14">
        <v>176</v>
      </c>
      <c r="B282" s="8">
        <v>1698</v>
      </c>
    </row>
    <row r="283" spans="1:2" ht="15">
      <c r="A283" s="14">
        <v>177</v>
      </c>
      <c r="B283" s="8">
        <v>1991</v>
      </c>
    </row>
    <row r="284" spans="1:2" ht="15">
      <c r="A284" s="14">
        <v>178</v>
      </c>
      <c r="B284" s="8">
        <v>2554</v>
      </c>
    </row>
    <row r="285" spans="1:2" ht="15">
      <c r="A285" s="14">
        <v>179</v>
      </c>
      <c r="B285" s="8">
        <v>1285</v>
      </c>
    </row>
    <row r="286" spans="1:2" ht="15">
      <c r="A286" s="14">
        <v>180</v>
      </c>
      <c r="B286" s="8">
        <v>1974</v>
      </c>
    </row>
    <row r="287" spans="1:2" ht="15">
      <c r="A287" s="14">
        <v>181</v>
      </c>
      <c r="B287" s="8">
        <v>1976</v>
      </c>
    </row>
    <row r="288" spans="1:2" ht="15">
      <c r="A288" s="14">
        <v>182</v>
      </c>
      <c r="B288" s="8">
        <v>1510</v>
      </c>
    </row>
    <row r="289" spans="1:2" ht="15">
      <c r="A289" s="14">
        <v>183</v>
      </c>
      <c r="B289" s="8">
        <v>817</v>
      </c>
    </row>
    <row r="290" spans="1:2" ht="15">
      <c r="A290" s="14">
        <v>184</v>
      </c>
      <c r="B290" s="8">
        <v>814</v>
      </c>
    </row>
    <row r="291" spans="1:2" ht="15">
      <c r="A291" s="14">
        <v>185</v>
      </c>
      <c r="B291" s="8">
        <v>1336</v>
      </c>
    </row>
    <row r="292" spans="1:2" ht="15">
      <c r="A292" s="14">
        <v>186</v>
      </c>
      <c r="B292" s="8">
        <v>3560</v>
      </c>
    </row>
    <row r="293" spans="1:2" ht="15">
      <c r="A293" s="14">
        <v>187</v>
      </c>
      <c r="B293" s="8">
        <v>4118</v>
      </c>
    </row>
    <row r="294" spans="1:2" ht="15">
      <c r="A294" s="14">
        <v>188</v>
      </c>
      <c r="B294" s="8">
        <v>7888</v>
      </c>
    </row>
    <row r="295" spans="1:2" ht="15">
      <c r="A295" s="14">
        <v>189</v>
      </c>
      <c r="B295" s="8">
        <v>2744</v>
      </c>
    </row>
    <row r="296" spans="1:2" ht="15">
      <c r="A296" s="14">
        <v>190</v>
      </c>
      <c r="B296" s="8">
        <v>909</v>
      </c>
    </row>
    <row r="297" spans="1:2" ht="15">
      <c r="A297" s="14">
        <v>191</v>
      </c>
      <c r="B297" s="8">
        <v>972</v>
      </c>
    </row>
    <row r="298" spans="1:2" ht="15">
      <c r="A298" s="14">
        <v>192</v>
      </c>
      <c r="B298" s="8">
        <v>842</v>
      </c>
    </row>
    <row r="299" spans="1:2" ht="15">
      <c r="A299" s="14">
        <v>193</v>
      </c>
      <c r="B299" s="8">
        <v>593</v>
      </c>
    </row>
    <row r="300" spans="1:2" ht="15">
      <c r="A300" s="14">
        <v>194</v>
      </c>
      <c r="B300" s="8">
        <v>495</v>
      </c>
    </row>
    <row r="301" spans="1:2" ht="15">
      <c r="A301" s="14">
        <v>195</v>
      </c>
      <c r="B301" s="8">
        <v>797</v>
      </c>
    </row>
    <row r="302" spans="1:2" ht="15">
      <c r="A302" s="14">
        <v>196</v>
      </c>
      <c r="B302" s="8">
        <v>594</v>
      </c>
    </row>
    <row r="303" spans="1:2" ht="15">
      <c r="A303" s="14">
        <v>197</v>
      </c>
      <c r="B303" s="8">
        <v>624</v>
      </c>
    </row>
    <row r="304" spans="1:2" ht="15">
      <c r="A304" s="14">
        <v>198</v>
      </c>
      <c r="B304" s="8">
        <v>824</v>
      </c>
    </row>
    <row r="305" spans="1:2" ht="15">
      <c r="A305" s="14">
        <v>199</v>
      </c>
      <c r="B305" s="8">
        <v>1107</v>
      </c>
    </row>
    <row r="306" spans="1:2" ht="15">
      <c r="A306" s="14">
        <v>200</v>
      </c>
      <c r="B306" s="8">
        <v>631</v>
      </c>
    </row>
    <row r="307" spans="1:2" ht="15">
      <c r="A307" s="14">
        <v>201</v>
      </c>
      <c r="B307" s="8">
        <v>596</v>
      </c>
    </row>
    <row r="308" spans="1:2" ht="15">
      <c r="A308" s="14">
        <v>202</v>
      </c>
      <c r="B308" s="8">
        <v>839</v>
      </c>
    </row>
    <row r="309" spans="1:2" ht="15">
      <c r="A309" s="14">
        <v>203</v>
      </c>
      <c r="B309" s="8">
        <v>1416</v>
      </c>
    </row>
    <row r="310" spans="1:2" ht="15">
      <c r="A310" s="14">
        <v>204</v>
      </c>
      <c r="B310" s="8">
        <v>443</v>
      </c>
    </row>
    <row r="311" spans="1:2" ht="15">
      <c r="A311" s="14">
        <v>205</v>
      </c>
      <c r="B311" s="8">
        <v>702</v>
      </c>
    </row>
    <row r="312" spans="1:2" ht="15">
      <c r="A312" s="14">
        <v>206</v>
      </c>
      <c r="B312" s="8">
        <v>304</v>
      </c>
    </row>
    <row r="313" spans="1:2" ht="15">
      <c r="A313" s="14">
        <v>207</v>
      </c>
      <c r="B313" s="8">
        <v>344</v>
      </c>
    </row>
    <row r="314" spans="1:2" ht="15">
      <c r="A314" s="14">
        <v>208</v>
      </c>
      <c r="B314" s="8">
        <v>376</v>
      </c>
    </row>
    <row r="315" spans="1:2" ht="15">
      <c r="A315" s="14">
        <v>209</v>
      </c>
      <c r="B315" s="8">
        <v>597</v>
      </c>
    </row>
    <row r="316" spans="1:2" ht="15">
      <c r="A316" s="14">
        <v>210</v>
      </c>
      <c r="B316" s="8">
        <v>218</v>
      </c>
    </row>
    <row r="317" spans="1:2" ht="15">
      <c r="A317" s="14">
        <v>211</v>
      </c>
      <c r="B317" s="8">
        <v>146</v>
      </c>
    </row>
    <row r="318" spans="1:2" ht="15">
      <c r="A318" s="14">
        <v>212</v>
      </c>
      <c r="B318" s="8">
        <v>291</v>
      </c>
    </row>
    <row r="319" spans="1:2" ht="15">
      <c r="A319" s="14">
        <v>213</v>
      </c>
      <c r="B319" s="8">
        <v>226</v>
      </c>
    </row>
    <row r="320" spans="1:2" ht="15">
      <c r="A320" s="14">
        <v>214</v>
      </c>
      <c r="B320" s="8">
        <v>229</v>
      </c>
    </row>
    <row r="321" spans="1:2" ht="15">
      <c r="A321" s="14">
        <v>215</v>
      </c>
      <c r="B321" s="8">
        <v>386</v>
      </c>
    </row>
    <row r="322" spans="1:2" ht="15">
      <c r="A322" s="14">
        <v>216</v>
      </c>
      <c r="B322" s="8">
        <v>319</v>
      </c>
    </row>
    <row r="323" spans="1:2" ht="15">
      <c r="A323" s="14">
        <v>217</v>
      </c>
      <c r="B323" s="8">
        <v>339</v>
      </c>
    </row>
    <row r="324" spans="1:2" ht="15">
      <c r="A324" s="14">
        <v>218</v>
      </c>
      <c r="B324" s="8">
        <v>465</v>
      </c>
    </row>
    <row r="325" spans="1:2" ht="15">
      <c r="A325" s="14">
        <v>219</v>
      </c>
      <c r="B325" s="8">
        <v>350</v>
      </c>
    </row>
    <row r="326" spans="1:2" ht="15">
      <c r="A326" s="14">
        <v>220</v>
      </c>
      <c r="B326" s="8">
        <v>249</v>
      </c>
    </row>
    <row r="327" spans="1:2" ht="15">
      <c r="A327" s="14">
        <v>221</v>
      </c>
      <c r="B327" s="8">
        <v>159</v>
      </c>
    </row>
    <row r="328" spans="1:2" ht="15">
      <c r="A328" s="14">
        <v>222</v>
      </c>
      <c r="B328" s="8">
        <v>127</v>
      </c>
    </row>
    <row r="329" spans="1:2" ht="15">
      <c r="A329" s="14">
        <v>223</v>
      </c>
      <c r="B329" s="8">
        <v>212</v>
      </c>
    </row>
    <row r="330" spans="1:2" ht="15">
      <c r="A330" s="14">
        <v>224</v>
      </c>
      <c r="B330" s="8">
        <v>614</v>
      </c>
    </row>
    <row r="331" spans="1:2" ht="15">
      <c r="A331" s="14">
        <v>225</v>
      </c>
      <c r="B331" s="8">
        <v>614</v>
      </c>
    </row>
    <row r="332" spans="1:2" ht="15">
      <c r="A332" s="14">
        <v>226</v>
      </c>
      <c r="B332" s="8">
        <v>383</v>
      </c>
    </row>
    <row r="333" spans="1:2" ht="15">
      <c r="A333" s="14">
        <v>227</v>
      </c>
      <c r="B333" s="8">
        <v>175</v>
      </c>
    </row>
    <row r="334" spans="1:2" ht="15">
      <c r="A334" s="14">
        <v>228</v>
      </c>
      <c r="B334" s="8">
        <v>304</v>
      </c>
    </row>
    <row r="335" spans="1:2" ht="15">
      <c r="A335" s="14">
        <v>229</v>
      </c>
      <c r="B335" s="8">
        <v>463</v>
      </c>
    </row>
    <row r="336" spans="1:2" ht="15">
      <c r="A336" s="14">
        <v>230</v>
      </c>
      <c r="B336" s="8">
        <v>337</v>
      </c>
    </row>
    <row r="337" spans="1:2" ht="15">
      <c r="A337" s="14">
        <v>231</v>
      </c>
      <c r="B337" s="8">
        <v>279</v>
      </c>
    </row>
    <row r="338" spans="1:2" ht="15">
      <c r="A338" s="14">
        <v>232</v>
      </c>
      <c r="B338" s="8">
        <v>139</v>
      </c>
    </row>
    <row r="339" spans="1:2" ht="15">
      <c r="A339" s="14">
        <v>233</v>
      </c>
      <c r="B339" s="8">
        <v>477</v>
      </c>
    </row>
    <row r="340" spans="1:2" ht="15">
      <c r="A340" s="14">
        <v>234</v>
      </c>
      <c r="B340" s="8">
        <v>205</v>
      </c>
    </row>
    <row r="341" spans="1:2" ht="15">
      <c r="A341" s="14">
        <v>235</v>
      </c>
      <c r="B341" s="8">
        <v>229</v>
      </c>
    </row>
    <row r="342" spans="1:2" ht="15">
      <c r="A342" s="14">
        <v>236</v>
      </c>
      <c r="B342" s="8">
        <v>123</v>
      </c>
    </row>
    <row r="343" spans="1:2" ht="15">
      <c r="A343" s="14">
        <v>237</v>
      </c>
      <c r="B343" s="8">
        <v>179</v>
      </c>
    </row>
    <row r="344" spans="1:2" ht="15">
      <c r="A344" s="14">
        <v>238</v>
      </c>
      <c r="B344" s="8">
        <v>144</v>
      </c>
    </row>
    <row r="345" spans="1:2" ht="15">
      <c r="A345" s="14">
        <v>239</v>
      </c>
      <c r="B345" s="8">
        <v>66</v>
      </c>
    </row>
    <row r="346" spans="1:2" ht="15">
      <c r="A346" s="14">
        <v>240</v>
      </c>
      <c r="B346" s="8">
        <v>32</v>
      </c>
    </row>
    <row r="347" spans="1:2" ht="15">
      <c r="A347" s="14">
        <v>241</v>
      </c>
      <c r="B347" s="8">
        <v>32</v>
      </c>
    </row>
    <row r="348" spans="1:2" ht="15">
      <c r="A348" s="14">
        <v>242</v>
      </c>
      <c r="B348" s="8">
        <v>0</v>
      </c>
    </row>
    <row r="349" spans="1:2" ht="15">
      <c r="A349" s="14">
        <v>243</v>
      </c>
      <c r="B349" s="8">
        <v>24</v>
      </c>
    </row>
    <row r="350" spans="1:2" ht="15">
      <c r="A350" s="14">
        <v>244</v>
      </c>
      <c r="B350" s="8">
        <v>25</v>
      </c>
    </row>
    <row r="351" spans="1:2" ht="15">
      <c r="A351" s="14">
        <v>245</v>
      </c>
      <c r="B351" s="8">
        <v>10</v>
      </c>
    </row>
    <row r="352" spans="1:2" ht="15">
      <c r="A352" s="14">
        <v>246</v>
      </c>
      <c r="B352" s="8">
        <v>10</v>
      </c>
    </row>
    <row r="353" spans="1:2" ht="15">
      <c r="A353" s="14">
        <v>247</v>
      </c>
      <c r="B353" s="8">
        <v>0</v>
      </c>
    </row>
    <row r="354" spans="1:2" ht="15">
      <c r="A354" s="14">
        <v>248</v>
      </c>
      <c r="B354" s="8">
        <v>0</v>
      </c>
    </row>
    <row r="355" spans="1:2" ht="15">
      <c r="A355" s="14">
        <v>249</v>
      </c>
      <c r="B355" s="8">
        <v>0</v>
      </c>
    </row>
    <row r="356" spans="1:2" ht="15">
      <c r="A356" s="14">
        <v>250</v>
      </c>
      <c r="B356" s="8">
        <v>16</v>
      </c>
    </row>
    <row r="357" ht="15">
      <c r="A357" s="14">
        <v>251</v>
      </c>
    </row>
    <row r="358" ht="15">
      <c r="A358" s="14">
        <v>252</v>
      </c>
    </row>
    <row r="359" ht="15">
      <c r="A359" s="14">
        <v>253</v>
      </c>
    </row>
    <row r="360" ht="15">
      <c r="A360" s="14">
        <v>254</v>
      </c>
    </row>
    <row r="361" ht="15">
      <c r="A361" s="14">
        <v>255</v>
      </c>
    </row>
    <row r="362" ht="15">
      <c r="A362" s="14">
        <v>256</v>
      </c>
    </row>
    <row r="363" ht="15">
      <c r="A363" s="14">
        <v>257</v>
      </c>
    </row>
    <row r="364" ht="15">
      <c r="A364" s="14">
        <v>258</v>
      </c>
    </row>
    <row r="365" ht="15">
      <c r="A365" s="14">
        <v>259</v>
      </c>
    </row>
    <row r="366" ht="15">
      <c r="A366" s="14">
        <v>260</v>
      </c>
    </row>
    <row r="367" ht="15">
      <c r="A367" s="14">
        <v>261</v>
      </c>
    </row>
    <row r="368" ht="15">
      <c r="A368" s="14">
        <v>262</v>
      </c>
    </row>
    <row r="369" ht="15">
      <c r="A369" s="14">
        <v>263</v>
      </c>
    </row>
    <row r="370" ht="15">
      <c r="A370" s="14">
        <v>264</v>
      </c>
    </row>
    <row r="371" ht="15">
      <c r="A371" s="14">
        <v>265</v>
      </c>
    </row>
    <row r="372" ht="15">
      <c r="A372" s="14">
        <v>266</v>
      </c>
    </row>
    <row r="373" ht="15">
      <c r="A373" s="14">
        <v>267</v>
      </c>
    </row>
    <row r="374" ht="15">
      <c r="A374" s="14">
        <v>268</v>
      </c>
    </row>
    <row r="375" ht="15">
      <c r="A375" s="14">
        <v>269</v>
      </c>
    </row>
    <row r="376" ht="15">
      <c r="A376" s="14">
        <v>270</v>
      </c>
    </row>
    <row r="377" ht="15">
      <c r="A377" s="14">
        <v>271</v>
      </c>
    </row>
    <row r="378" ht="15">
      <c r="A378" s="14">
        <v>272</v>
      </c>
    </row>
    <row r="379" ht="15">
      <c r="A379" s="14">
        <v>273</v>
      </c>
    </row>
    <row r="380" ht="15">
      <c r="A380" s="14">
        <v>274</v>
      </c>
    </row>
    <row r="381" ht="15">
      <c r="A381" s="14">
        <v>275</v>
      </c>
    </row>
    <row r="382" ht="15">
      <c r="A382" s="14"/>
    </row>
    <row r="383" ht="15">
      <c r="A383" s="14"/>
    </row>
    <row r="384" spans="1:3" ht="15">
      <c r="A384" s="14" t="s">
        <v>0</v>
      </c>
      <c r="B384" s="8" t="s">
        <v>1</v>
      </c>
      <c r="C384" s="8" t="s">
        <v>2</v>
      </c>
    </row>
    <row r="385" spans="1:5" ht="15">
      <c r="A385" s="14" t="s">
        <v>26</v>
      </c>
      <c r="B385" s="8" t="s">
        <v>27</v>
      </c>
      <c r="C385" s="8" t="s">
        <v>28</v>
      </c>
      <c r="D385" s="8" t="s">
        <v>29</v>
      </c>
      <c r="E385" s="8" t="s">
        <v>42</v>
      </c>
    </row>
    <row r="386" spans="1:10" ht="15">
      <c r="A386" s="14" t="s">
        <v>8</v>
      </c>
      <c r="B386" s="8">
        <v>1996</v>
      </c>
      <c r="C386" s="8">
        <v>1995</v>
      </c>
      <c r="D386" s="8">
        <v>1997</v>
      </c>
      <c r="E386" s="8">
        <v>1998</v>
      </c>
      <c r="F386" s="8">
        <v>1999</v>
      </c>
      <c r="G386" s="8">
        <v>2000</v>
      </c>
      <c r="H386" s="8">
        <v>2001</v>
      </c>
      <c r="I386" s="8">
        <v>2002</v>
      </c>
      <c r="J386" s="8">
        <v>2003</v>
      </c>
    </row>
    <row r="387" ht="15">
      <c r="A387" s="14">
        <v>91</v>
      </c>
    </row>
    <row r="388" spans="1:10" ht="15">
      <c r="A388" s="14">
        <v>92</v>
      </c>
      <c r="F388" s="8">
        <v>51</v>
      </c>
      <c r="J388" s="8">
        <v>25</v>
      </c>
    </row>
    <row r="389" spans="1:10" ht="15">
      <c r="A389" s="14">
        <v>93</v>
      </c>
      <c r="F389" s="8">
        <v>0</v>
      </c>
      <c r="I389" s="8">
        <v>10</v>
      </c>
      <c r="J389" s="8">
        <v>10</v>
      </c>
    </row>
    <row r="390" spans="1:10" ht="15">
      <c r="A390" s="14">
        <v>94</v>
      </c>
      <c r="F390" s="8">
        <v>0</v>
      </c>
      <c r="I390" s="8">
        <v>20</v>
      </c>
      <c r="J390" s="8">
        <v>10</v>
      </c>
    </row>
    <row r="391" spans="1:10" ht="15">
      <c r="A391" s="14">
        <v>95</v>
      </c>
      <c r="F391" s="8">
        <v>0</v>
      </c>
      <c r="I391" s="8">
        <v>25</v>
      </c>
      <c r="J391" s="8">
        <v>50</v>
      </c>
    </row>
    <row r="392" spans="1:10" ht="15">
      <c r="A392" s="14">
        <v>96</v>
      </c>
      <c r="F392" s="8">
        <v>0</v>
      </c>
      <c r="I392" s="8">
        <v>35</v>
      </c>
      <c r="J392" s="8">
        <v>55</v>
      </c>
    </row>
    <row r="393" spans="1:10" ht="15">
      <c r="A393" s="14">
        <v>97</v>
      </c>
      <c r="F393" s="8">
        <v>0</v>
      </c>
      <c r="I393" s="8">
        <v>10</v>
      </c>
      <c r="J393" s="8">
        <v>72</v>
      </c>
    </row>
    <row r="394" spans="1:10" ht="15">
      <c r="A394" s="14">
        <v>98</v>
      </c>
      <c r="F394" s="8">
        <v>0</v>
      </c>
      <c r="G394" s="8">
        <v>12</v>
      </c>
      <c r="I394" s="8">
        <v>5</v>
      </c>
      <c r="J394" s="8">
        <v>80</v>
      </c>
    </row>
    <row r="395" spans="1:10" ht="15">
      <c r="A395" s="14">
        <v>99</v>
      </c>
      <c r="F395" s="8">
        <v>0</v>
      </c>
      <c r="G395" s="8">
        <v>44</v>
      </c>
      <c r="I395" s="8">
        <v>25</v>
      </c>
      <c r="J395" s="8">
        <v>80</v>
      </c>
    </row>
    <row r="396" spans="1:10" ht="15">
      <c r="A396" s="14">
        <v>100</v>
      </c>
      <c r="F396" s="8">
        <v>51</v>
      </c>
      <c r="G396" s="8">
        <v>12</v>
      </c>
      <c r="I396" s="8">
        <v>60</v>
      </c>
      <c r="J396" s="8">
        <v>48</v>
      </c>
    </row>
    <row r="397" spans="1:10" ht="15">
      <c r="A397" s="14">
        <v>101</v>
      </c>
      <c r="F397" s="8">
        <v>80</v>
      </c>
      <c r="G397" s="8">
        <v>8</v>
      </c>
      <c r="I397" s="8">
        <v>50</v>
      </c>
      <c r="J397" s="8">
        <v>66</v>
      </c>
    </row>
    <row r="398" spans="1:10" ht="15">
      <c r="A398" s="14">
        <v>102</v>
      </c>
      <c r="F398" s="8">
        <v>11</v>
      </c>
      <c r="G398" s="8">
        <v>0</v>
      </c>
      <c r="I398" s="8">
        <v>35</v>
      </c>
      <c r="J398" s="8">
        <v>56</v>
      </c>
    </row>
    <row r="399" spans="1:10" ht="15">
      <c r="A399" s="14">
        <v>103</v>
      </c>
      <c r="F399" s="8">
        <v>30</v>
      </c>
      <c r="G399" s="8">
        <v>0</v>
      </c>
      <c r="I399" s="8">
        <v>34</v>
      </c>
      <c r="J399" s="8">
        <v>24</v>
      </c>
    </row>
    <row r="400" spans="1:10" ht="15">
      <c r="A400" s="14">
        <v>104</v>
      </c>
      <c r="F400" s="8">
        <v>28</v>
      </c>
      <c r="G400" s="8">
        <v>15</v>
      </c>
      <c r="I400" s="8">
        <v>64</v>
      </c>
      <c r="J400" s="8">
        <v>8</v>
      </c>
    </row>
    <row r="401" spans="1:10" ht="15">
      <c r="A401" s="14">
        <v>105</v>
      </c>
      <c r="F401" s="8">
        <v>86</v>
      </c>
      <c r="G401" s="8">
        <v>20</v>
      </c>
      <c r="I401" s="8">
        <v>27</v>
      </c>
      <c r="J401" s="8">
        <v>42</v>
      </c>
    </row>
    <row r="402" spans="1:10" ht="15">
      <c r="A402" s="14">
        <v>106</v>
      </c>
      <c r="F402" s="8">
        <v>60</v>
      </c>
      <c r="G402" s="8">
        <v>0</v>
      </c>
      <c r="I402" s="8">
        <v>74</v>
      </c>
      <c r="J402" s="8">
        <v>43</v>
      </c>
    </row>
    <row r="403" spans="1:10" ht="15">
      <c r="A403" s="14">
        <v>107</v>
      </c>
      <c r="C403" s="8">
        <v>12</v>
      </c>
      <c r="D403" s="8">
        <v>13</v>
      </c>
      <c r="F403" s="8">
        <v>0</v>
      </c>
      <c r="G403" s="8">
        <v>0</v>
      </c>
      <c r="I403" s="8">
        <v>24</v>
      </c>
      <c r="J403" s="8">
        <v>23</v>
      </c>
    </row>
    <row r="404" spans="1:10" ht="15">
      <c r="A404" s="14">
        <v>108</v>
      </c>
      <c r="C404" s="8">
        <v>0</v>
      </c>
      <c r="D404" s="8">
        <v>0</v>
      </c>
      <c r="F404" s="8">
        <v>74</v>
      </c>
      <c r="G404" s="8">
        <v>142</v>
      </c>
      <c r="I404" s="8">
        <v>126</v>
      </c>
      <c r="J404" s="8">
        <v>26</v>
      </c>
    </row>
    <row r="405" spans="1:10" ht="15">
      <c r="A405" s="14">
        <v>109</v>
      </c>
      <c r="C405" s="8">
        <v>0</v>
      </c>
      <c r="D405" s="8">
        <v>0</v>
      </c>
      <c r="F405" s="8">
        <v>121</v>
      </c>
      <c r="G405" s="8">
        <v>0</v>
      </c>
      <c r="I405" s="8">
        <v>247</v>
      </c>
      <c r="J405" s="8">
        <v>11</v>
      </c>
    </row>
    <row r="406" spans="1:10" ht="15">
      <c r="A406" s="14">
        <v>110</v>
      </c>
      <c r="C406" s="8">
        <v>38</v>
      </c>
      <c r="D406" s="8">
        <v>0</v>
      </c>
      <c r="F406" s="8">
        <v>150</v>
      </c>
      <c r="G406" s="8">
        <v>67</v>
      </c>
      <c r="I406" s="8">
        <v>175</v>
      </c>
      <c r="J406" s="8">
        <v>0</v>
      </c>
    </row>
    <row r="407" spans="1:10" ht="15">
      <c r="A407" s="14">
        <v>111</v>
      </c>
      <c r="C407" s="8">
        <v>13</v>
      </c>
      <c r="D407" s="8">
        <v>0</v>
      </c>
      <c r="F407" s="8">
        <v>38</v>
      </c>
      <c r="G407" s="8">
        <v>15</v>
      </c>
      <c r="I407" s="8">
        <v>142</v>
      </c>
      <c r="J407" s="8">
        <v>14</v>
      </c>
    </row>
    <row r="408" spans="1:10" ht="15">
      <c r="A408" s="14">
        <v>112</v>
      </c>
      <c r="C408" s="8">
        <v>0</v>
      </c>
      <c r="D408" s="8">
        <v>0</v>
      </c>
      <c r="F408" s="8">
        <v>414</v>
      </c>
      <c r="G408" s="8">
        <v>20</v>
      </c>
      <c r="H408" s="8">
        <v>4</v>
      </c>
      <c r="I408" s="8">
        <v>394</v>
      </c>
      <c r="J408" s="8">
        <v>0</v>
      </c>
    </row>
    <row r="409" spans="1:10" ht="15">
      <c r="A409" s="14">
        <v>113</v>
      </c>
      <c r="C409" s="8">
        <v>11</v>
      </c>
      <c r="D409" s="8">
        <v>0</v>
      </c>
      <c r="F409" s="8">
        <v>135</v>
      </c>
      <c r="G409" s="8">
        <v>177</v>
      </c>
      <c r="H409" s="8">
        <v>0</v>
      </c>
      <c r="I409" s="8">
        <v>295</v>
      </c>
      <c r="J409" s="8">
        <v>0</v>
      </c>
    </row>
    <row r="410" spans="1:10" ht="15">
      <c r="A410" s="14">
        <v>114</v>
      </c>
      <c r="C410" s="8">
        <v>10</v>
      </c>
      <c r="D410" s="8">
        <v>0</v>
      </c>
      <c r="F410" s="8">
        <v>0</v>
      </c>
      <c r="G410" s="8">
        <v>0</v>
      </c>
      <c r="H410" s="8">
        <v>0</v>
      </c>
      <c r="I410" s="8">
        <v>464</v>
      </c>
      <c r="J410" s="8">
        <v>0</v>
      </c>
    </row>
    <row r="411" spans="1:10" ht="15">
      <c r="A411" s="14">
        <v>115</v>
      </c>
      <c r="C411" s="8">
        <v>13</v>
      </c>
      <c r="D411" s="8">
        <v>0</v>
      </c>
      <c r="F411" s="8">
        <v>56</v>
      </c>
      <c r="G411" s="8">
        <v>123</v>
      </c>
      <c r="H411" s="8">
        <v>0</v>
      </c>
      <c r="I411" s="8">
        <v>448</v>
      </c>
      <c r="J411" s="8">
        <v>0</v>
      </c>
    </row>
    <row r="412" spans="1:10" ht="15">
      <c r="A412" s="14">
        <v>116</v>
      </c>
      <c r="C412" s="8">
        <v>36</v>
      </c>
      <c r="D412" s="8">
        <v>0</v>
      </c>
      <c r="F412" s="8">
        <v>103</v>
      </c>
      <c r="G412" s="8">
        <v>434</v>
      </c>
      <c r="H412" s="8">
        <v>16</v>
      </c>
      <c r="I412" s="8">
        <v>144</v>
      </c>
      <c r="J412" s="8">
        <v>0</v>
      </c>
    </row>
    <row r="413" spans="1:10" ht="15">
      <c r="A413" s="14">
        <v>117</v>
      </c>
      <c r="C413" s="8">
        <v>12</v>
      </c>
      <c r="D413" s="8">
        <v>0</v>
      </c>
      <c r="F413" s="8">
        <v>777</v>
      </c>
      <c r="G413" s="8">
        <v>773</v>
      </c>
      <c r="H413" s="8">
        <v>10</v>
      </c>
      <c r="I413" s="8">
        <v>212</v>
      </c>
      <c r="J413" s="8">
        <v>0</v>
      </c>
    </row>
    <row r="414" spans="1:10" ht="15">
      <c r="A414" s="14">
        <v>118</v>
      </c>
      <c r="C414" s="8">
        <v>81</v>
      </c>
      <c r="D414" s="8">
        <v>0</v>
      </c>
      <c r="F414" s="8">
        <v>190</v>
      </c>
      <c r="G414" s="8">
        <v>444</v>
      </c>
      <c r="H414" s="8">
        <v>6</v>
      </c>
      <c r="I414" s="8">
        <v>239</v>
      </c>
      <c r="J414" s="8">
        <v>36</v>
      </c>
    </row>
    <row r="415" spans="1:10" ht="15">
      <c r="A415" s="14">
        <v>119</v>
      </c>
      <c r="C415" s="8">
        <v>28</v>
      </c>
      <c r="D415" s="8">
        <v>0</v>
      </c>
      <c r="F415" s="8">
        <v>342</v>
      </c>
      <c r="G415" s="8">
        <v>412</v>
      </c>
      <c r="H415" s="8">
        <v>10</v>
      </c>
      <c r="I415" s="8">
        <v>319</v>
      </c>
      <c r="J415" s="8">
        <v>11</v>
      </c>
    </row>
    <row r="416" spans="1:10" ht="15">
      <c r="A416" s="14">
        <v>120</v>
      </c>
      <c r="C416" s="8">
        <v>71</v>
      </c>
      <c r="D416" s="8">
        <v>0</v>
      </c>
      <c r="F416" s="8">
        <v>163</v>
      </c>
      <c r="G416" s="8">
        <v>112</v>
      </c>
      <c r="H416" s="8">
        <v>30</v>
      </c>
      <c r="I416" s="8">
        <v>214</v>
      </c>
      <c r="J416" s="8">
        <v>14</v>
      </c>
    </row>
    <row r="417" spans="1:10" ht="15">
      <c r="A417" s="14">
        <v>121</v>
      </c>
      <c r="C417" s="8">
        <v>85</v>
      </c>
      <c r="D417" s="8">
        <v>0</v>
      </c>
      <c r="F417" s="8">
        <v>161</v>
      </c>
      <c r="G417" s="8">
        <v>125</v>
      </c>
      <c r="H417" s="8">
        <v>30</v>
      </c>
      <c r="I417" s="8">
        <v>299</v>
      </c>
      <c r="J417" s="8">
        <v>70</v>
      </c>
    </row>
    <row r="418" spans="1:10" ht="15">
      <c r="A418" s="14">
        <v>122</v>
      </c>
      <c r="C418" s="8">
        <v>356</v>
      </c>
      <c r="D418" s="8">
        <v>0</v>
      </c>
      <c r="F418" s="8">
        <v>497</v>
      </c>
      <c r="G418" s="8">
        <v>119</v>
      </c>
      <c r="H418" s="8">
        <v>150</v>
      </c>
      <c r="I418" s="8">
        <v>78</v>
      </c>
      <c r="J418" s="8">
        <v>0</v>
      </c>
    </row>
    <row r="419" spans="1:10" ht="15">
      <c r="A419" s="14">
        <v>123</v>
      </c>
      <c r="C419" s="8">
        <v>1030</v>
      </c>
      <c r="D419" s="8">
        <v>0</v>
      </c>
      <c r="F419" s="8">
        <v>78</v>
      </c>
      <c r="G419" s="8">
        <v>520</v>
      </c>
      <c r="H419" s="8">
        <v>0</v>
      </c>
      <c r="I419" s="8">
        <v>50</v>
      </c>
      <c r="J419" s="8">
        <v>0</v>
      </c>
    </row>
    <row r="420" spans="1:10" ht="15">
      <c r="A420" s="14">
        <v>124</v>
      </c>
      <c r="C420" s="8">
        <v>323</v>
      </c>
      <c r="D420" s="8">
        <v>0</v>
      </c>
      <c r="F420" s="8">
        <v>89</v>
      </c>
      <c r="G420" s="8">
        <v>391</v>
      </c>
      <c r="H420" s="8">
        <v>30</v>
      </c>
      <c r="I420" s="8">
        <v>87</v>
      </c>
      <c r="J420" s="8">
        <v>0</v>
      </c>
    </row>
    <row r="421" spans="1:10" ht="15">
      <c r="A421" s="14">
        <v>125</v>
      </c>
      <c r="C421" s="8">
        <v>239</v>
      </c>
      <c r="D421" s="8">
        <v>0</v>
      </c>
      <c r="F421" s="8">
        <v>65</v>
      </c>
      <c r="G421" s="8">
        <v>351</v>
      </c>
      <c r="H421" s="8">
        <v>8</v>
      </c>
      <c r="I421" s="8">
        <v>107</v>
      </c>
      <c r="J421" s="8">
        <v>0</v>
      </c>
    </row>
    <row r="422" spans="1:10" ht="15">
      <c r="A422" s="14">
        <v>126</v>
      </c>
      <c r="C422" s="8">
        <v>289</v>
      </c>
      <c r="D422" s="8">
        <v>0</v>
      </c>
      <c r="F422" s="8">
        <v>98</v>
      </c>
      <c r="G422" s="8">
        <v>268</v>
      </c>
      <c r="H422" s="8">
        <v>0</v>
      </c>
      <c r="I422" s="8">
        <v>84</v>
      </c>
      <c r="J422" s="8">
        <v>0</v>
      </c>
    </row>
    <row r="423" spans="1:10" ht="15">
      <c r="A423" s="14">
        <v>127</v>
      </c>
      <c r="C423" s="8">
        <v>118</v>
      </c>
      <c r="D423" s="8">
        <v>0</v>
      </c>
      <c r="F423" s="8">
        <v>330</v>
      </c>
      <c r="G423" s="8">
        <v>56</v>
      </c>
      <c r="H423" s="8">
        <v>20</v>
      </c>
      <c r="I423" s="8">
        <v>109</v>
      </c>
      <c r="J423" s="8">
        <v>0</v>
      </c>
    </row>
    <row r="424" spans="1:10" ht="15">
      <c r="A424" s="14">
        <v>128</v>
      </c>
      <c r="C424" s="8">
        <v>626</v>
      </c>
      <c r="D424" s="8">
        <v>0</v>
      </c>
      <c r="F424" s="8">
        <v>565</v>
      </c>
      <c r="G424" s="8">
        <v>326</v>
      </c>
      <c r="H424" s="8">
        <v>10</v>
      </c>
      <c r="I424" s="8">
        <v>13</v>
      </c>
      <c r="J424" s="8">
        <v>0</v>
      </c>
    </row>
    <row r="425" spans="1:10" ht="15">
      <c r="A425" s="14">
        <v>129</v>
      </c>
      <c r="C425" s="8">
        <v>436</v>
      </c>
      <c r="D425" s="8">
        <v>0</v>
      </c>
      <c r="F425" s="8">
        <v>754</v>
      </c>
      <c r="G425" s="8">
        <v>556</v>
      </c>
      <c r="H425" s="8">
        <v>0</v>
      </c>
      <c r="I425" s="8">
        <v>0</v>
      </c>
      <c r="J425" s="8">
        <v>0</v>
      </c>
    </row>
    <row r="426" spans="1:10" ht="15">
      <c r="A426" s="14">
        <v>130</v>
      </c>
      <c r="C426" s="8">
        <v>435</v>
      </c>
      <c r="D426" s="8">
        <v>0</v>
      </c>
      <c r="F426" s="8">
        <v>254</v>
      </c>
      <c r="G426" s="8">
        <v>435</v>
      </c>
      <c r="H426" s="8">
        <v>1</v>
      </c>
      <c r="I426" s="8">
        <v>206</v>
      </c>
      <c r="J426" s="8">
        <v>0</v>
      </c>
    </row>
    <row r="427" spans="1:10" ht="15">
      <c r="A427" s="14">
        <v>131</v>
      </c>
      <c r="C427" s="8">
        <v>570</v>
      </c>
      <c r="D427" s="8">
        <v>0</v>
      </c>
      <c r="F427" s="8">
        <v>426</v>
      </c>
      <c r="G427" s="8">
        <v>226</v>
      </c>
      <c r="H427" s="8">
        <v>10</v>
      </c>
      <c r="I427" s="8">
        <v>143</v>
      </c>
      <c r="J427" s="8">
        <v>0</v>
      </c>
    </row>
    <row r="428" spans="1:10" ht="15">
      <c r="A428" s="14">
        <v>132</v>
      </c>
      <c r="C428" s="8">
        <v>388</v>
      </c>
      <c r="D428" s="8">
        <v>0</v>
      </c>
      <c r="E428" s="8">
        <v>117</v>
      </c>
      <c r="F428" s="8">
        <v>196</v>
      </c>
      <c r="G428" s="8">
        <v>49</v>
      </c>
      <c r="H428" s="8">
        <v>90</v>
      </c>
      <c r="I428" s="8">
        <v>156</v>
      </c>
      <c r="J428" s="8">
        <v>0</v>
      </c>
    </row>
    <row r="429" spans="1:10" ht="15">
      <c r="A429" s="14">
        <v>133</v>
      </c>
      <c r="C429" s="8">
        <v>255</v>
      </c>
      <c r="D429" s="8">
        <v>0</v>
      </c>
      <c r="E429" s="8">
        <v>0</v>
      </c>
      <c r="F429" s="8">
        <v>36</v>
      </c>
      <c r="G429" s="8">
        <v>568</v>
      </c>
      <c r="H429" s="8">
        <v>350</v>
      </c>
      <c r="I429" s="8">
        <v>144</v>
      </c>
      <c r="J429" s="8">
        <v>0</v>
      </c>
    </row>
    <row r="430" spans="1:10" ht="15">
      <c r="A430" s="14">
        <v>134</v>
      </c>
      <c r="C430" s="8">
        <v>366</v>
      </c>
      <c r="D430" s="8">
        <v>0</v>
      </c>
      <c r="E430" s="8">
        <v>0</v>
      </c>
      <c r="F430" s="8">
        <v>9</v>
      </c>
      <c r="G430" s="8">
        <v>73</v>
      </c>
      <c r="H430" s="8">
        <v>0</v>
      </c>
      <c r="I430" s="8">
        <v>61</v>
      </c>
      <c r="J430" s="8">
        <v>0</v>
      </c>
    </row>
    <row r="431" spans="1:10" ht="15">
      <c r="A431" s="14">
        <v>135</v>
      </c>
      <c r="C431" s="8">
        <v>148</v>
      </c>
      <c r="D431" s="8">
        <v>0</v>
      </c>
      <c r="E431" s="8">
        <v>0</v>
      </c>
      <c r="F431" s="8">
        <v>79</v>
      </c>
      <c r="G431" s="8">
        <v>0</v>
      </c>
      <c r="H431" s="8">
        <v>45</v>
      </c>
      <c r="I431" s="8">
        <v>72</v>
      </c>
      <c r="J431" s="8">
        <v>0</v>
      </c>
    </row>
    <row r="432" spans="1:10" ht="15">
      <c r="A432" s="14">
        <v>136</v>
      </c>
      <c r="C432" s="8">
        <v>523</v>
      </c>
      <c r="D432" s="8">
        <v>0</v>
      </c>
      <c r="E432" s="8">
        <v>0</v>
      </c>
      <c r="F432" s="8">
        <v>208</v>
      </c>
      <c r="G432" s="8">
        <v>257</v>
      </c>
      <c r="H432" s="8">
        <v>0</v>
      </c>
      <c r="I432" s="8">
        <v>0</v>
      </c>
      <c r="J432" s="8">
        <v>98</v>
      </c>
    </row>
    <row r="433" spans="1:10" ht="15">
      <c r="A433" s="14">
        <v>137</v>
      </c>
      <c r="C433" s="8">
        <v>699</v>
      </c>
      <c r="D433" s="8">
        <v>0</v>
      </c>
      <c r="E433" s="8">
        <v>0</v>
      </c>
      <c r="F433" s="8">
        <v>25</v>
      </c>
      <c r="G433" s="8">
        <v>50</v>
      </c>
      <c r="H433" s="8">
        <v>45</v>
      </c>
      <c r="I433" s="8">
        <v>153</v>
      </c>
      <c r="J433" s="8">
        <v>0</v>
      </c>
    </row>
    <row r="434" spans="1:10" ht="15">
      <c r="A434" s="14">
        <v>138</v>
      </c>
      <c r="C434" s="8">
        <v>297</v>
      </c>
      <c r="D434" s="8">
        <v>0</v>
      </c>
      <c r="E434" s="8">
        <v>0</v>
      </c>
      <c r="F434" s="8">
        <v>33</v>
      </c>
      <c r="G434" s="8">
        <v>19</v>
      </c>
      <c r="H434" s="8">
        <v>194</v>
      </c>
      <c r="I434" s="8">
        <v>81</v>
      </c>
      <c r="J434" s="8">
        <v>0</v>
      </c>
    </row>
    <row r="435" spans="1:10" ht="15">
      <c r="A435" s="14">
        <v>139</v>
      </c>
      <c r="C435" s="8">
        <v>116</v>
      </c>
      <c r="D435" s="8">
        <v>0</v>
      </c>
      <c r="E435" s="8">
        <v>0</v>
      </c>
      <c r="F435" s="8">
        <v>48</v>
      </c>
      <c r="G435" s="8">
        <v>33</v>
      </c>
      <c r="H435" s="8">
        <v>50</v>
      </c>
      <c r="I435" s="8">
        <v>71</v>
      </c>
      <c r="J435" s="8">
        <v>0</v>
      </c>
    </row>
    <row r="436" spans="1:10" ht="15">
      <c r="A436" s="14">
        <v>140</v>
      </c>
      <c r="C436" s="8">
        <v>231</v>
      </c>
      <c r="D436" s="8">
        <v>0</v>
      </c>
      <c r="E436" s="8">
        <v>228</v>
      </c>
      <c r="F436" s="8">
        <v>19</v>
      </c>
      <c r="G436" s="8">
        <v>286</v>
      </c>
      <c r="H436" s="8">
        <v>16</v>
      </c>
      <c r="I436" s="8">
        <v>222</v>
      </c>
      <c r="J436" s="8">
        <v>0</v>
      </c>
    </row>
    <row r="437" spans="1:10" ht="15">
      <c r="A437" s="14">
        <v>141</v>
      </c>
      <c r="C437" s="8">
        <v>866</v>
      </c>
      <c r="D437" s="8">
        <v>0</v>
      </c>
      <c r="E437" s="8">
        <v>0</v>
      </c>
      <c r="F437" s="8">
        <v>246</v>
      </c>
      <c r="G437" s="8">
        <v>294</v>
      </c>
      <c r="H437" s="8">
        <v>40</v>
      </c>
      <c r="I437" s="8">
        <v>360</v>
      </c>
      <c r="J437" s="8">
        <v>0</v>
      </c>
    </row>
    <row r="438" spans="1:10" ht="15">
      <c r="A438" s="14">
        <v>142</v>
      </c>
      <c r="C438" s="8">
        <v>759</v>
      </c>
      <c r="D438" s="8">
        <v>0</v>
      </c>
      <c r="E438" s="8">
        <v>0</v>
      </c>
      <c r="F438" s="8">
        <v>15</v>
      </c>
      <c r="G438" s="8">
        <v>287</v>
      </c>
      <c r="H438" s="8">
        <v>90</v>
      </c>
      <c r="I438" s="8">
        <v>350</v>
      </c>
      <c r="J438" s="8">
        <v>0</v>
      </c>
    </row>
    <row r="439" spans="1:10" ht="15">
      <c r="A439" s="14">
        <v>143</v>
      </c>
      <c r="C439" s="8">
        <v>1448</v>
      </c>
      <c r="D439" s="8">
        <v>48</v>
      </c>
      <c r="E439" s="8">
        <v>98</v>
      </c>
      <c r="F439" s="8">
        <v>0</v>
      </c>
      <c r="G439" s="8">
        <v>14</v>
      </c>
      <c r="H439" s="8">
        <v>45</v>
      </c>
      <c r="I439" s="8">
        <v>632</v>
      </c>
      <c r="J439" s="8">
        <v>0</v>
      </c>
    </row>
    <row r="440" spans="1:10" ht="15">
      <c r="A440" s="14">
        <v>144</v>
      </c>
      <c r="C440" s="8">
        <v>2420</v>
      </c>
      <c r="D440" s="8">
        <v>0</v>
      </c>
      <c r="E440" s="8">
        <v>0</v>
      </c>
      <c r="F440" s="8">
        <v>203</v>
      </c>
      <c r="G440" s="8">
        <v>875</v>
      </c>
      <c r="H440" s="8">
        <v>124</v>
      </c>
      <c r="I440" s="8">
        <v>519</v>
      </c>
      <c r="J440" s="8">
        <v>137</v>
      </c>
    </row>
    <row r="441" spans="1:10" ht="15">
      <c r="A441" s="14">
        <v>145</v>
      </c>
      <c r="C441" s="8">
        <v>1536</v>
      </c>
      <c r="D441" s="8">
        <v>0</v>
      </c>
      <c r="E441" s="8">
        <v>0</v>
      </c>
      <c r="F441" s="8">
        <v>23</v>
      </c>
      <c r="G441" s="8">
        <v>297</v>
      </c>
      <c r="H441" s="8">
        <v>240</v>
      </c>
      <c r="I441" s="8">
        <v>909</v>
      </c>
      <c r="J441" s="8">
        <v>932</v>
      </c>
    </row>
    <row r="442" spans="1:10" ht="15">
      <c r="A442" s="14">
        <v>146</v>
      </c>
      <c r="C442" s="8">
        <v>712</v>
      </c>
      <c r="D442" s="8">
        <v>44</v>
      </c>
      <c r="E442" s="8">
        <v>0</v>
      </c>
      <c r="F442" s="8">
        <v>45</v>
      </c>
      <c r="G442" s="8">
        <v>64</v>
      </c>
      <c r="H442" s="8">
        <v>225</v>
      </c>
      <c r="I442" s="8">
        <v>584</v>
      </c>
      <c r="J442" s="8">
        <v>1555</v>
      </c>
    </row>
    <row r="443" spans="1:10" ht="15">
      <c r="A443" s="14">
        <v>147</v>
      </c>
      <c r="C443" s="8">
        <v>1631</v>
      </c>
      <c r="D443" s="8">
        <v>0</v>
      </c>
      <c r="E443" s="8">
        <v>525</v>
      </c>
      <c r="F443" s="8">
        <v>76</v>
      </c>
      <c r="G443" s="8">
        <v>103</v>
      </c>
      <c r="H443" s="8">
        <v>104</v>
      </c>
      <c r="I443" s="8">
        <v>675</v>
      </c>
      <c r="J443" s="8">
        <v>2189</v>
      </c>
    </row>
    <row r="444" spans="1:10" ht="15">
      <c r="A444" s="14">
        <v>148</v>
      </c>
      <c r="C444" s="8">
        <v>2474</v>
      </c>
      <c r="D444" s="8">
        <v>262</v>
      </c>
      <c r="E444" s="8">
        <v>91</v>
      </c>
      <c r="F444" s="8">
        <v>1068</v>
      </c>
      <c r="G444" s="8">
        <v>70</v>
      </c>
      <c r="H444" s="8">
        <v>61</v>
      </c>
      <c r="I444" s="8">
        <v>751</v>
      </c>
      <c r="J444" s="8">
        <v>6592</v>
      </c>
    </row>
    <row r="445" spans="1:10" ht="15">
      <c r="A445" s="14">
        <v>149</v>
      </c>
      <c r="C445" s="8">
        <v>2040</v>
      </c>
      <c r="D445" s="8">
        <v>131</v>
      </c>
      <c r="E445" s="8">
        <v>484</v>
      </c>
      <c r="F445" s="8">
        <v>3296</v>
      </c>
      <c r="G445" s="8">
        <v>67</v>
      </c>
      <c r="H445" s="8">
        <v>315</v>
      </c>
      <c r="I445" s="8">
        <v>1105</v>
      </c>
      <c r="J445" s="8">
        <v>8801</v>
      </c>
    </row>
    <row r="446" spans="1:10" ht="15">
      <c r="A446" s="14">
        <v>150</v>
      </c>
      <c r="C446" s="8">
        <v>1891</v>
      </c>
      <c r="D446" s="8">
        <v>181</v>
      </c>
      <c r="E446" s="8">
        <v>70</v>
      </c>
      <c r="F446" s="8">
        <v>6439</v>
      </c>
      <c r="G446" s="8">
        <v>56</v>
      </c>
      <c r="H446" s="8">
        <v>1225</v>
      </c>
      <c r="I446" s="8">
        <v>1569</v>
      </c>
      <c r="J446" s="8">
        <v>7191</v>
      </c>
    </row>
    <row r="447" spans="1:10" ht="15">
      <c r="A447" s="14">
        <v>151</v>
      </c>
      <c r="C447" s="8">
        <v>2290</v>
      </c>
      <c r="D447" s="8">
        <v>176</v>
      </c>
      <c r="E447" s="8">
        <v>1397</v>
      </c>
      <c r="F447" s="8">
        <v>6388</v>
      </c>
      <c r="G447" s="8">
        <v>896</v>
      </c>
      <c r="H447" s="8">
        <v>977</v>
      </c>
      <c r="I447" s="8">
        <v>3946</v>
      </c>
      <c r="J447" s="8">
        <v>6367</v>
      </c>
    </row>
    <row r="448" spans="1:10" ht="15">
      <c r="A448" s="14">
        <v>152</v>
      </c>
      <c r="C448" s="8">
        <v>3848</v>
      </c>
      <c r="D448" s="8">
        <v>484</v>
      </c>
      <c r="E448" s="8">
        <v>4601</v>
      </c>
      <c r="F448" s="8">
        <v>4303</v>
      </c>
      <c r="G448" s="8">
        <v>2690</v>
      </c>
      <c r="H448" s="8">
        <v>1739</v>
      </c>
      <c r="I448" s="8">
        <v>5981</v>
      </c>
      <c r="J448" s="8">
        <v>21691</v>
      </c>
    </row>
    <row r="449" spans="1:10" ht="15">
      <c r="A449" s="14">
        <v>153</v>
      </c>
      <c r="C449" s="8">
        <v>831</v>
      </c>
      <c r="D449" s="8">
        <v>264</v>
      </c>
      <c r="E449" s="8">
        <v>28929</v>
      </c>
      <c r="F449" s="8">
        <v>5814</v>
      </c>
      <c r="G449" s="8">
        <v>7774</v>
      </c>
      <c r="H449" s="8">
        <v>984</v>
      </c>
      <c r="I449" s="8">
        <v>6014</v>
      </c>
      <c r="J449" s="8">
        <v>45968</v>
      </c>
    </row>
    <row r="450" spans="1:10" ht="15">
      <c r="A450" s="14">
        <v>154</v>
      </c>
      <c r="C450" s="8">
        <v>10996</v>
      </c>
      <c r="D450" s="8">
        <v>2261</v>
      </c>
      <c r="E450" s="8">
        <v>10113</v>
      </c>
      <c r="F450" s="8">
        <v>9110</v>
      </c>
      <c r="G450" s="8">
        <v>15357</v>
      </c>
      <c r="H450" s="8">
        <v>3286</v>
      </c>
      <c r="I450" s="8">
        <v>5893</v>
      </c>
      <c r="J450" s="8">
        <v>66598</v>
      </c>
    </row>
    <row r="451" spans="1:10" ht="15">
      <c r="A451" s="14">
        <v>155</v>
      </c>
      <c r="C451" s="8">
        <v>23791</v>
      </c>
      <c r="D451" s="8">
        <v>4394</v>
      </c>
      <c r="E451" s="8">
        <v>5755</v>
      </c>
      <c r="F451" s="8">
        <v>6922</v>
      </c>
      <c r="G451" s="8">
        <v>6480</v>
      </c>
      <c r="H451" s="8">
        <v>1845</v>
      </c>
      <c r="I451" s="8">
        <v>9258</v>
      </c>
      <c r="J451" s="8">
        <v>54116</v>
      </c>
    </row>
    <row r="452" spans="1:10" ht="15">
      <c r="A452" s="14">
        <v>156</v>
      </c>
      <c r="C452" s="8">
        <v>4359</v>
      </c>
      <c r="D452" s="8">
        <v>6460</v>
      </c>
      <c r="E452" s="8">
        <v>5197</v>
      </c>
      <c r="F452" s="8">
        <v>15180</v>
      </c>
      <c r="G452" s="8">
        <v>20861</v>
      </c>
      <c r="H452" s="8">
        <v>3318</v>
      </c>
      <c r="I452" s="8">
        <v>13312</v>
      </c>
      <c r="J452" s="8">
        <v>33826</v>
      </c>
    </row>
    <row r="453" spans="1:10" ht="15">
      <c r="A453" s="14">
        <v>157</v>
      </c>
      <c r="C453" s="8">
        <v>9584</v>
      </c>
      <c r="D453" s="8">
        <v>11624</v>
      </c>
      <c r="E453" s="8">
        <v>9773</v>
      </c>
      <c r="F453" s="8">
        <v>26065</v>
      </c>
      <c r="G453" s="8">
        <v>34680</v>
      </c>
      <c r="H453" s="8">
        <v>2024</v>
      </c>
      <c r="I453" s="8">
        <v>18308</v>
      </c>
      <c r="J453" s="8">
        <v>36027</v>
      </c>
    </row>
    <row r="454" spans="1:10" ht="15">
      <c r="A454" s="14">
        <v>158</v>
      </c>
      <c r="C454" s="8">
        <v>24321</v>
      </c>
      <c r="D454" s="8">
        <v>18506</v>
      </c>
      <c r="E454" s="8">
        <v>38223</v>
      </c>
      <c r="F454" s="8">
        <v>28388</v>
      </c>
      <c r="G454" s="8">
        <v>80845</v>
      </c>
      <c r="H454" s="8">
        <v>2120</v>
      </c>
      <c r="I454" s="8">
        <v>26514</v>
      </c>
      <c r="J454" s="8">
        <v>45382</v>
      </c>
    </row>
    <row r="455" spans="1:10" ht="15">
      <c r="A455" s="14">
        <v>159</v>
      </c>
      <c r="C455" s="8">
        <v>26365</v>
      </c>
      <c r="D455" s="8">
        <v>15943</v>
      </c>
      <c r="E455" s="8">
        <v>37130</v>
      </c>
      <c r="F455" s="8">
        <v>50932</v>
      </c>
      <c r="G455" s="8">
        <v>59716</v>
      </c>
      <c r="H455" s="8">
        <v>1230</v>
      </c>
      <c r="I455" s="8">
        <v>26228</v>
      </c>
      <c r="J455" s="8">
        <v>51444</v>
      </c>
    </row>
    <row r="456" spans="1:10" ht="15">
      <c r="A456" s="14">
        <v>160</v>
      </c>
      <c r="C456" s="8">
        <v>31789</v>
      </c>
      <c r="D456" s="8">
        <v>14900</v>
      </c>
      <c r="E456" s="8">
        <v>25082</v>
      </c>
      <c r="F456" s="8">
        <v>13815</v>
      </c>
      <c r="G456" s="8">
        <v>33398</v>
      </c>
      <c r="H456" s="8">
        <v>3062</v>
      </c>
      <c r="I456" s="8">
        <v>17466</v>
      </c>
      <c r="J456" s="8">
        <v>35041</v>
      </c>
    </row>
    <row r="457" spans="1:10" ht="15">
      <c r="A457" s="14">
        <v>161</v>
      </c>
      <c r="C457" s="8">
        <v>52971</v>
      </c>
      <c r="D457" s="8">
        <v>11775</v>
      </c>
      <c r="E457" s="8">
        <v>25350</v>
      </c>
      <c r="F457" s="8">
        <v>29860</v>
      </c>
      <c r="G457" s="8">
        <v>63338</v>
      </c>
      <c r="H457" s="8">
        <v>4505</v>
      </c>
      <c r="I457" s="8">
        <v>14908</v>
      </c>
      <c r="J457" s="8">
        <v>45269</v>
      </c>
    </row>
    <row r="458" spans="1:10" ht="15">
      <c r="A458" s="14">
        <v>162</v>
      </c>
      <c r="C458" s="8">
        <v>83004</v>
      </c>
      <c r="D458" s="8">
        <v>5107</v>
      </c>
      <c r="E458" s="8">
        <v>37301</v>
      </c>
      <c r="F458" s="8">
        <v>42507</v>
      </c>
      <c r="G458" s="8">
        <v>50117</v>
      </c>
      <c r="H458" s="8">
        <v>4024</v>
      </c>
      <c r="I458" s="8">
        <v>13989</v>
      </c>
      <c r="J458" s="8">
        <v>41223</v>
      </c>
    </row>
    <row r="459" spans="1:10" ht="15">
      <c r="A459" s="14">
        <v>163</v>
      </c>
      <c r="C459" s="8">
        <v>30869</v>
      </c>
      <c r="D459" s="8">
        <v>3168</v>
      </c>
      <c r="E459" s="8">
        <v>29228</v>
      </c>
      <c r="F459" s="8">
        <v>17857</v>
      </c>
      <c r="G459" s="8">
        <v>10080</v>
      </c>
      <c r="H459" s="8">
        <v>4525</v>
      </c>
      <c r="I459" s="8">
        <v>15995</v>
      </c>
      <c r="J459" s="8">
        <v>58867</v>
      </c>
    </row>
    <row r="460" spans="1:10" ht="15">
      <c r="A460" s="14">
        <v>164</v>
      </c>
      <c r="C460" s="8">
        <v>23216</v>
      </c>
      <c r="D460" s="8">
        <v>4450</v>
      </c>
      <c r="E460" s="8">
        <v>30455</v>
      </c>
      <c r="F460" s="8">
        <v>11083</v>
      </c>
      <c r="G460" s="8">
        <v>7342</v>
      </c>
      <c r="H460" s="8">
        <v>20578</v>
      </c>
      <c r="I460" s="8">
        <v>16699</v>
      </c>
      <c r="J460" s="8">
        <v>45687</v>
      </c>
    </row>
    <row r="461" spans="1:10" ht="15">
      <c r="A461" s="14">
        <v>165</v>
      </c>
      <c r="C461" s="8">
        <v>11478</v>
      </c>
      <c r="D461" s="8">
        <v>7900</v>
      </c>
      <c r="E461" s="8">
        <v>32812</v>
      </c>
      <c r="F461" s="8">
        <v>16767</v>
      </c>
      <c r="G461" s="8">
        <v>10239</v>
      </c>
      <c r="H461" s="8">
        <v>7745</v>
      </c>
      <c r="I461" s="8">
        <v>13189</v>
      </c>
      <c r="J461" s="8">
        <v>24923</v>
      </c>
    </row>
    <row r="462" spans="1:10" ht="15">
      <c r="A462" s="14">
        <v>166</v>
      </c>
      <c r="C462" s="8">
        <v>12526</v>
      </c>
      <c r="D462" s="8">
        <v>5324</v>
      </c>
      <c r="E462" s="8">
        <v>42276</v>
      </c>
      <c r="F462" s="8">
        <v>8362</v>
      </c>
      <c r="G462" s="8">
        <v>13002</v>
      </c>
      <c r="H462" s="8">
        <v>2799</v>
      </c>
      <c r="I462" s="8">
        <v>9225</v>
      </c>
      <c r="J462" s="8">
        <v>47140</v>
      </c>
    </row>
    <row r="463" spans="1:10" ht="15">
      <c r="A463" s="14">
        <v>167</v>
      </c>
      <c r="C463" s="8">
        <v>24695</v>
      </c>
      <c r="D463" s="8">
        <v>3399</v>
      </c>
      <c r="E463" s="8">
        <v>27131</v>
      </c>
      <c r="F463" s="8">
        <v>29488</v>
      </c>
      <c r="G463" s="8">
        <v>11766</v>
      </c>
      <c r="H463" s="8">
        <v>4295</v>
      </c>
      <c r="I463" s="8">
        <v>8620</v>
      </c>
      <c r="J463" s="8">
        <v>22478</v>
      </c>
    </row>
    <row r="464" spans="1:10" ht="15">
      <c r="A464" s="14">
        <v>168</v>
      </c>
      <c r="C464" s="8">
        <v>17724</v>
      </c>
      <c r="D464" s="8">
        <v>4319</v>
      </c>
      <c r="E464" s="8">
        <v>22730</v>
      </c>
      <c r="F464" s="8">
        <v>51622</v>
      </c>
      <c r="G464" s="8">
        <v>13738</v>
      </c>
      <c r="H464" s="8">
        <v>5725</v>
      </c>
      <c r="I464" s="8">
        <v>20171</v>
      </c>
      <c r="J464" s="8">
        <v>25986</v>
      </c>
    </row>
    <row r="465" spans="1:10" ht="15">
      <c r="A465" s="14">
        <v>169</v>
      </c>
      <c r="C465" s="8">
        <v>4213</v>
      </c>
      <c r="D465" s="8">
        <v>2278</v>
      </c>
      <c r="E465" s="8">
        <v>24836</v>
      </c>
      <c r="F465" s="8">
        <v>56164</v>
      </c>
      <c r="G465" s="8">
        <v>20427</v>
      </c>
      <c r="H465" s="8">
        <v>4500</v>
      </c>
      <c r="I465" s="8">
        <v>23965</v>
      </c>
      <c r="J465" s="8">
        <v>28398</v>
      </c>
    </row>
    <row r="466" spans="1:10" ht="15">
      <c r="A466" s="14">
        <v>170</v>
      </c>
      <c r="C466" s="8">
        <v>5360</v>
      </c>
      <c r="D466" s="8">
        <v>1198</v>
      </c>
      <c r="E466" s="8">
        <v>20977</v>
      </c>
      <c r="F466" s="8">
        <v>74357</v>
      </c>
      <c r="G466" s="8">
        <v>41764</v>
      </c>
      <c r="H466" s="8">
        <v>22270</v>
      </c>
      <c r="I466" s="8">
        <v>33267</v>
      </c>
      <c r="J466" s="8">
        <v>34104</v>
      </c>
    </row>
    <row r="467" spans="1:10" ht="15">
      <c r="A467" s="14">
        <v>171</v>
      </c>
      <c r="C467" s="8">
        <v>17150</v>
      </c>
      <c r="D467" s="8">
        <v>2005</v>
      </c>
      <c r="E467" s="8">
        <v>31989</v>
      </c>
      <c r="F467" s="8">
        <v>113479</v>
      </c>
      <c r="G467" s="8">
        <v>16738</v>
      </c>
      <c r="H467" s="8">
        <v>22200</v>
      </c>
      <c r="I467" s="8">
        <v>58078</v>
      </c>
      <c r="J467" s="8">
        <v>35955</v>
      </c>
    </row>
    <row r="468" spans="1:10" ht="15">
      <c r="A468" s="14">
        <v>172</v>
      </c>
      <c r="C468" s="8">
        <v>6629</v>
      </c>
      <c r="D468" s="8">
        <v>2909</v>
      </c>
      <c r="E468" s="8">
        <v>62617</v>
      </c>
      <c r="F468" s="8">
        <v>125483</v>
      </c>
      <c r="G468" s="8">
        <v>29319</v>
      </c>
      <c r="H468" s="8">
        <v>11440</v>
      </c>
      <c r="I468" s="8">
        <v>91670</v>
      </c>
      <c r="J468" s="8">
        <v>59613</v>
      </c>
    </row>
    <row r="469" spans="1:10" ht="15">
      <c r="A469" s="14">
        <v>173</v>
      </c>
      <c r="C469" s="8">
        <v>9767</v>
      </c>
      <c r="D469" s="8">
        <v>2076</v>
      </c>
      <c r="E469" s="8">
        <v>28480</v>
      </c>
      <c r="F469" s="8">
        <v>158659</v>
      </c>
      <c r="G469" s="8">
        <v>49572</v>
      </c>
      <c r="H469" s="8">
        <v>8150</v>
      </c>
      <c r="I469" s="8">
        <v>108567</v>
      </c>
      <c r="J469" s="8">
        <v>39840</v>
      </c>
    </row>
    <row r="470" spans="1:10" ht="15">
      <c r="A470" s="14">
        <v>174</v>
      </c>
      <c r="C470" s="8">
        <v>14306</v>
      </c>
      <c r="D470" s="8">
        <v>2659</v>
      </c>
      <c r="E470" s="8">
        <v>19164</v>
      </c>
      <c r="F470" s="8">
        <v>179220</v>
      </c>
      <c r="G470" s="8">
        <v>46900</v>
      </c>
      <c r="H470" s="8">
        <v>8760</v>
      </c>
      <c r="I470" s="8">
        <v>68924</v>
      </c>
      <c r="J470" s="8">
        <v>34485</v>
      </c>
    </row>
    <row r="471" spans="1:10" ht="15">
      <c r="A471" s="14">
        <v>175</v>
      </c>
      <c r="C471" s="8">
        <v>20529</v>
      </c>
      <c r="D471" s="8">
        <v>2462</v>
      </c>
      <c r="E471" s="8">
        <v>61686</v>
      </c>
      <c r="F471" s="8">
        <v>126292</v>
      </c>
      <c r="G471" s="8">
        <v>39809</v>
      </c>
      <c r="H471" s="8">
        <v>26670</v>
      </c>
      <c r="I471" s="8">
        <v>68733</v>
      </c>
      <c r="J471" s="8">
        <v>39556</v>
      </c>
    </row>
    <row r="472" spans="1:10" ht="15">
      <c r="A472" s="14">
        <v>176</v>
      </c>
      <c r="C472" s="8">
        <v>6414</v>
      </c>
      <c r="D472" s="8">
        <v>2144</v>
      </c>
      <c r="E472" s="8">
        <v>93526</v>
      </c>
      <c r="F472" s="8">
        <v>73818</v>
      </c>
      <c r="G472" s="8">
        <v>16586</v>
      </c>
      <c r="H472" s="8">
        <v>35800</v>
      </c>
      <c r="I472" s="8">
        <v>91296</v>
      </c>
      <c r="J472" s="8">
        <v>40779</v>
      </c>
    </row>
    <row r="473" spans="1:10" ht="15">
      <c r="A473" s="14">
        <v>177</v>
      </c>
      <c r="C473" s="8">
        <v>12588</v>
      </c>
      <c r="D473" s="8">
        <v>1317</v>
      </c>
      <c r="E473" s="8">
        <v>65148</v>
      </c>
      <c r="F473" s="8">
        <v>92541</v>
      </c>
      <c r="G473" s="8">
        <v>16851</v>
      </c>
      <c r="H473" s="8">
        <v>15050</v>
      </c>
      <c r="I473" s="8">
        <v>94828</v>
      </c>
      <c r="J473" s="8">
        <v>150133</v>
      </c>
    </row>
    <row r="474" spans="1:10" ht="15">
      <c r="A474" s="14">
        <v>178</v>
      </c>
      <c r="C474" s="8">
        <v>13135</v>
      </c>
      <c r="D474" s="8">
        <v>5681</v>
      </c>
      <c r="E474" s="8">
        <v>80516</v>
      </c>
      <c r="F474" s="8">
        <v>172396</v>
      </c>
      <c r="G474" s="8">
        <v>29819</v>
      </c>
      <c r="H474" s="8">
        <v>54350</v>
      </c>
      <c r="I474" s="8">
        <v>208310</v>
      </c>
      <c r="J474" s="8">
        <v>261948</v>
      </c>
    </row>
    <row r="475" spans="1:10" ht="15">
      <c r="A475" s="14">
        <v>179</v>
      </c>
      <c r="C475" s="8">
        <v>34929</v>
      </c>
      <c r="D475" s="8">
        <v>6910</v>
      </c>
      <c r="E475" s="8">
        <v>86263</v>
      </c>
      <c r="F475" s="8">
        <v>288326</v>
      </c>
      <c r="G475" s="8">
        <v>30120</v>
      </c>
      <c r="H475" s="8">
        <v>31500</v>
      </c>
      <c r="I475" s="8">
        <v>333940</v>
      </c>
      <c r="J475" s="8">
        <v>101379</v>
      </c>
    </row>
    <row r="476" spans="1:10" ht="15">
      <c r="A476" s="14">
        <v>180</v>
      </c>
      <c r="C476" s="8">
        <v>27355</v>
      </c>
      <c r="D476" s="8">
        <v>4472</v>
      </c>
      <c r="E476" s="8">
        <v>53614</v>
      </c>
      <c r="F476" s="8">
        <v>272494</v>
      </c>
      <c r="G476" s="8">
        <v>36661</v>
      </c>
      <c r="H476" s="8">
        <v>22150</v>
      </c>
      <c r="I476" s="8">
        <v>214933</v>
      </c>
      <c r="J476" s="8">
        <v>79438</v>
      </c>
    </row>
    <row r="477" spans="1:10" ht="15">
      <c r="A477" s="14">
        <v>181</v>
      </c>
      <c r="C477" s="8">
        <v>40599</v>
      </c>
      <c r="D477" s="8">
        <v>6956</v>
      </c>
      <c r="E477" s="8">
        <v>59896</v>
      </c>
      <c r="F477" s="8">
        <v>282284</v>
      </c>
      <c r="G477" s="8">
        <v>101461</v>
      </c>
      <c r="H477" s="8">
        <v>65250</v>
      </c>
      <c r="I477" s="8">
        <v>186712</v>
      </c>
      <c r="J477" s="8">
        <v>54885</v>
      </c>
    </row>
    <row r="478" spans="1:10" ht="15">
      <c r="A478" s="14">
        <v>182</v>
      </c>
      <c r="C478" s="8">
        <v>22445</v>
      </c>
      <c r="D478" s="8">
        <v>6078</v>
      </c>
      <c r="E478" s="8">
        <v>59663</v>
      </c>
      <c r="F478" s="8">
        <v>124027</v>
      </c>
      <c r="G478" s="8">
        <v>32784</v>
      </c>
      <c r="H478" s="8">
        <v>28100</v>
      </c>
      <c r="I478" s="8">
        <v>99654</v>
      </c>
      <c r="J478" s="8">
        <v>21251</v>
      </c>
    </row>
    <row r="479" spans="1:10" ht="15">
      <c r="A479" s="14">
        <v>183</v>
      </c>
      <c r="C479" s="8">
        <v>5421</v>
      </c>
      <c r="D479" s="8">
        <v>4667</v>
      </c>
      <c r="E479" s="8">
        <v>42710</v>
      </c>
      <c r="F479" s="8">
        <v>68552</v>
      </c>
      <c r="G479" s="8">
        <v>43846</v>
      </c>
      <c r="H479" s="8">
        <v>11970</v>
      </c>
      <c r="I479" s="8">
        <v>103011</v>
      </c>
      <c r="J479" s="8">
        <v>18025</v>
      </c>
    </row>
    <row r="480" spans="1:10" ht="15">
      <c r="A480" s="14">
        <v>184</v>
      </c>
      <c r="C480" s="8">
        <v>54266</v>
      </c>
      <c r="D480" s="8">
        <v>11404</v>
      </c>
      <c r="E480" s="8">
        <v>69304</v>
      </c>
      <c r="F480" s="8">
        <v>105319</v>
      </c>
      <c r="G480" s="8">
        <v>16495</v>
      </c>
      <c r="H480" s="8">
        <v>41970</v>
      </c>
      <c r="I480" s="8">
        <v>125569</v>
      </c>
      <c r="J480" s="8">
        <v>43571</v>
      </c>
    </row>
    <row r="481" spans="1:10" ht="15">
      <c r="A481" s="14">
        <v>185</v>
      </c>
      <c r="C481" s="8">
        <v>28073</v>
      </c>
      <c r="D481" s="8">
        <v>5787</v>
      </c>
      <c r="E481" s="8">
        <v>78012</v>
      </c>
      <c r="F481" s="8">
        <v>60507</v>
      </c>
      <c r="G481" s="8">
        <v>16628</v>
      </c>
      <c r="H481" s="8">
        <v>79590</v>
      </c>
      <c r="I481" s="8">
        <v>76005</v>
      </c>
      <c r="J481" s="8">
        <v>37208</v>
      </c>
    </row>
    <row r="482" spans="1:10" ht="15">
      <c r="A482" s="14">
        <v>186</v>
      </c>
      <c r="C482" s="8">
        <v>21130</v>
      </c>
      <c r="D482" s="8">
        <v>5352</v>
      </c>
      <c r="E482" s="8">
        <v>49266</v>
      </c>
      <c r="F482" s="8">
        <v>85957</v>
      </c>
      <c r="G482" s="8">
        <v>9595</v>
      </c>
      <c r="H482" s="8">
        <v>55900</v>
      </c>
      <c r="I482" s="8">
        <v>30293</v>
      </c>
      <c r="J482" s="8">
        <v>17126</v>
      </c>
    </row>
    <row r="483" spans="1:10" ht="15">
      <c r="A483" s="14">
        <v>187</v>
      </c>
      <c r="C483" s="8">
        <v>46514</v>
      </c>
      <c r="D483" s="8">
        <v>2393</v>
      </c>
      <c r="E483" s="8">
        <v>19340</v>
      </c>
      <c r="F483" s="8">
        <v>53042</v>
      </c>
      <c r="G483" s="8">
        <v>9834</v>
      </c>
      <c r="H483" s="8">
        <v>23850</v>
      </c>
      <c r="I483" s="8">
        <v>33149</v>
      </c>
      <c r="J483" s="8">
        <v>29452</v>
      </c>
    </row>
    <row r="484" spans="1:10" ht="15">
      <c r="A484" s="14">
        <v>188</v>
      </c>
      <c r="C484" s="8">
        <v>30605</v>
      </c>
      <c r="D484" s="8">
        <v>5354</v>
      </c>
      <c r="E484" s="8">
        <v>13356</v>
      </c>
      <c r="F484" s="8">
        <v>35190</v>
      </c>
      <c r="G484" s="8">
        <v>15065</v>
      </c>
      <c r="H484" s="8">
        <v>11500</v>
      </c>
      <c r="I484" s="8">
        <v>36689</v>
      </c>
      <c r="J484" s="8">
        <v>15996</v>
      </c>
    </row>
    <row r="485" spans="1:10" ht="15">
      <c r="A485" s="14">
        <v>189</v>
      </c>
      <c r="C485" s="8">
        <v>48821</v>
      </c>
      <c r="D485" s="8">
        <v>21902</v>
      </c>
      <c r="E485" s="8">
        <v>12923</v>
      </c>
      <c r="F485" s="8">
        <v>38093</v>
      </c>
      <c r="G485" s="8">
        <v>48743</v>
      </c>
      <c r="H485" s="8">
        <v>15658</v>
      </c>
      <c r="I485" s="8">
        <v>33748</v>
      </c>
      <c r="J485" s="8">
        <v>28195</v>
      </c>
    </row>
    <row r="486" spans="1:10" ht="15">
      <c r="A486" s="14">
        <v>190</v>
      </c>
      <c r="C486" s="8">
        <v>57816</v>
      </c>
      <c r="D486" s="8">
        <v>8066</v>
      </c>
      <c r="E486" s="8">
        <v>15491</v>
      </c>
      <c r="F486" s="8">
        <v>25738</v>
      </c>
      <c r="G486" s="8">
        <v>43335</v>
      </c>
      <c r="H486" s="8">
        <v>7260</v>
      </c>
      <c r="I486" s="8">
        <v>30378</v>
      </c>
      <c r="J486" s="8">
        <v>13519</v>
      </c>
    </row>
    <row r="487" spans="1:10" ht="15">
      <c r="A487" s="14">
        <v>191</v>
      </c>
      <c r="C487" s="8">
        <v>21736</v>
      </c>
      <c r="D487" s="8">
        <v>4513</v>
      </c>
      <c r="E487" s="8">
        <v>12925</v>
      </c>
      <c r="F487" s="8">
        <v>17524</v>
      </c>
      <c r="G487" s="8">
        <v>16769</v>
      </c>
      <c r="H487" s="8">
        <v>16866</v>
      </c>
      <c r="I487" s="8">
        <v>43252</v>
      </c>
      <c r="J487" s="8">
        <v>31202</v>
      </c>
    </row>
    <row r="488" spans="1:10" ht="15">
      <c r="A488" s="14">
        <v>192</v>
      </c>
      <c r="C488" s="8">
        <v>12467</v>
      </c>
      <c r="D488" s="8">
        <v>6198</v>
      </c>
      <c r="E488" s="8">
        <v>22733</v>
      </c>
      <c r="F488" s="8">
        <v>53646</v>
      </c>
      <c r="G488" s="8">
        <v>16063</v>
      </c>
      <c r="H488" s="8">
        <v>28750</v>
      </c>
      <c r="I488" s="8">
        <v>27355</v>
      </c>
      <c r="J488" s="8">
        <v>63092</v>
      </c>
    </row>
    <row r="489" spans="1:10" ht="15">
      <c r="A489" s="14">
        <v>193</v>
      </c>
      <c r="C489" s="8">
        <v>11345</v>
      </c>
      <c r="D489" s="8">
        <v>3293</v>
      </c>
      <c r="E489" s="8">
        <v>21947</v>
      </c>
      <c r="F489" s="8">
        <v>55532</v>
      </c>
      <c r="G489" s="8">
        <v>20246</v>
      </c>
      <c r="H489" s="8">
        <v>39850</v>
      </c>
      <c r="I489" s="8">
        <v>104055</v>
      </c>
      <c r="J489" s="8">
        <v>93652</v>
      </c>
    </row>
    <row r="490" spans="1:10" ht="15">
      <c r="A490" s="14">
        <v>194</v>
      </c>
      <c r="C490" s="8">
        <v>14706</v>
      </c>
      <c r="D490" s="8">
        <v>2632</v>
      </c>
      <c r="E490" s="8">
        <v>21314</v>
      </c>
      <c r="F490" s="8">
        <v>41360</v>
      </c>
      <c r="G490" s="8">
        <v>8944</v>
      </c>
      <c r="H490" s="8">
        <v>25275</v>
      </c>
      <c r="I490" s="8">
        <v>196020</v>
      </c>
      <c r="J490" s="8">
        <v>31502</v>
      </c>
    </row>
    <row r="491" spans="1:10" ht="15">
      <c r="A491" s="14">
        <v>195</v>
      </c>
      <c r="C491" s="8">
        <v>26240</v>
      </c>
      <c r="D491" s="8">
        <v>2425</v>
      </c>
      <c r="E491" s="8">
        <v>19076</v>
      </c>
      <c r="F491" s="8">
        <v>48501</v>
      </c>
      <c r="G491" s="8">
        <v>17064</v>
      </c>
      <c r="H491" s="8">
        <v>16250</v>
      </c>
      <c r="I491" s="8">
        <v>70635</v>
      </c>
      <c r="J491" s="8">
        <v>22930</v>
      </c>
    </row>
    <row r="492" spans="1:10" ht="15">
      <c r="A492" s="14">
        <v>196</v>
      </c>
      <c r="C492" s="8">
        <v>15984</v>
      </c>
      <c r="D492" s="8">
        <v>2490</v>
      </c>
      <c r="E492" s="8">
        <v>33456</v>
      </c>
      <c r="F492" s="8">
        <v>53408</v>
      </c>
      <c r="G492" s="8">
        <v>26536</v>
      </c>
      <c r="H492" s="8">
        <v>16250</v>
      </c>
      <c r="I492" s="8">
        <v>46640</v>
      </c>
      <c r="J492" s="8">
        <v>15269</v>
      </c>
    </row>
    <row r="493" spans="1:10" ht="15">
      <c r="A493" s="14">
        <v>197</v>
      </c>
      <c r="C493" s="8">
        <v>13565</v>
      </c>
      <c r="D493" s="8">
        <v>2881</v>
      </c>
      <c r="E493" s="8">
        <v>40393</v>
      </c>
      <c r="F493" s="8">
        <v>47295</v>
      </c>
      <c r="G493" s="8">
        <v>20045</v>
      </c>
      <c r="H493" s="8">
        <v>24600</v>
      </c>
      <c r="I493" s="8">
        <v>100662</v>
      </c>
      <c r="J493" s="8">
        <v>14317</v>
      </c>
    </row>
    <row r="494" spans="1:10" ht="15">
      <c r="A494" s="14">
        <v>198</v>
      </c>
      <c r="C494" s="8">
        <v>7578</v>
      </c>
      <c r="D494" s="8">
        <v>2069</v>
      </c>
      <c r="E494" s="8">
        <v>36224</v>
      </c>
      <c r="F494" s="8">
        <v>38731</v>
      </c>
      <c r="G494" s="8">
        <v>16866</v>
      </c>
      <c r="H494" s="8">
        <v>23250</v>
      </c>
      <c r="I494" s="8">
        <v>31346</v>
      </c>
      <c r="J494" s="8">
        <v>22139</v>
      </c>
    </row>
    <row r="495" spans="1:10" ht="15">
      <c r="A495" s="14">
        <v>199</v>
      </c>
      <c r="C495" s="8">
        <v>6168</v>
      </c>
      <c r="D495" s="8">
        <v>1985</v>
      </c>
      <c r="E495" s="8">
        <v>30477</v>
      </c>
      <c r="F495" s="8">
        <v>52906</v>
      </c>
      <c r="G495" s="8">
        <v>15748</v>
      </c>
      <c r="H495" s="8">
        <v>26300</v>
      </c>
      <c r="I495" s="8">
        <v>32615</v>
      </c>
      <c r="J495" s="8">
        <v>13117</v>
      </c>
    </row>
    <row r="496" spans="1:10" ht="15">
      <c r="A496" s="14">
        <v>200</v>
      </c>
      <c r="C496" s="8">
        <v>5779</v>
      </c>
      <c r="D496" s="8">
        <v>2731</v>
      </c>
      <c r="E496" s="8">
        <v>25319</v>
      </c>
      <c r="F496" s="8">
        <v>23822</v>
      </c>
      <c r="G496" s="8">
        <v>20875</v>
      </c>
      <c r="H496" s="8">
        <v>68550</v>
      </c>
      <c r="I496" s="8">
        <v>27896</v>
      </c>
      <c r="J496" s="8">
        <v>4264</v>
      </c>
    </row>
    <row r="497" spans="1:10" ht="15">
      <c r="A497" s="14">
        <v>201</v>
      </c>
      <c r="C497" s="8">
        <v>6836</v>
      </c>
      <c r="D497" s="8">
        <v>2033</v>
      </c>
      <c r="E497" s="8">
        <v>19409</v>
      </c>
      <c r="F497" s="8">
        <v>14502</v>
      </c>
      <c r="G497" s="8">
        <v>7855</v>
      </c>
      <c r="H497" s="8">
        <v>23300</v>
      </c>
      <c r="I497" s="8">
        <v>22477</v>
      </c>
      <c r="J497" s="8">
        <v>4228</v>
      </c>
    </row>
    <row r="498" spans="1:10" ht="15">
      <c r="A498" s="14">
        <v>202</v>
      </c>
      <c r="C498" s="8">
        <v>2371</v>
      </c>
      <c r="D498" s="8">
        <v>3586</v>
      </c>
      <c r="E498" s="8">
        <v>21616</v>
      </c>
      <c r="F498" s="8">
        <v>15919</v>
      </c>
      <c r="G498" s="8">
        <v>4969</v>
      </c>
      <c r="H498" s="8">
        <v>35250</v>
      </c>
      <c r="I498" s="8">
        <v>22738</v>
      </c>
      <c r="J498" s="8">
        <v>6054</v>
      </c>
    </row>
    <row r="499" spans="1:10" ht="15">
      <c r="A499" s="14">
        <v>203</v>
      </c>
      <c r="C499" s="8">
        <v>4219</v>
      </c>
      <c r="D499" s="8">
        <v>763</v>
      </c>
      <c r="E499" s="8">
        <v>37846</v>
      </c>
      <c r="F499" s="8">
        <v>24856</v>
      </c>
      <c r="G499" s="8">
        <v>4982</v>
      </c>
      <c r="H499" s="8">
        <v>29325</v>
      </c>
      <c r="I499" s="8">
        <v>22535</v>
      </c>
      <c r="J499" s="8">
        <v>16419</v>
      </c>
    </row>
    <row r="500" spans="1:10" ht="15">
      <c r="A500" s="14">
        <v>204</v>
      </c>
      <c r="C500" s="8">
        <v>11833</v>
      </c>
      <c r="D500" s="8">
        <v>988</v>
      </c>
      <c r="E500" s="8">
        <v>32481</v>
      </c>
      <c r="F500" s="8">
        <v>31546</v>
      </c>
      <c r="G500" s="8">
        <v>14728</v>
      </c>
      <c r="H500" s="8">
        <v>21000</v>
      </c>
      <c r="I500" s="8">
        <v>30099</v>
      </c>
      <c r="J500" s="8">
        <v>10169</v>
      </c>
    </row>
    <row r="501" spans="1:10" ht="15">
      <c r="A501" s="14">
        <v>205</v>
      </c>
      <c r="C501" s="8">
        <v>12257</v>
      </c>
      <c r="D501" s="8">
        <v>1620</v>
      </c>
      <c r="E501" s="8">
        <v>10126</v>
      </c>
      <c r="F501" s="8">
        <v>29882</v>
      </c>
      <c r="G501" s="8">
        <v>4921</v>
      </c>
      <c r="H501" s="8">
        <v>52575</v>
      </c>
      <c r="I501" s="8">
        <v>13504</v>
      </c>
      <c r="J501" s="8">
        <v>19379</v>
      </c>
    </row>
    <row r="502" spans="1:10" ht="15">
      <c r="A502" s="14">
        <v>206</v>
      </c>
      <c r="C502" s="8">
        <v>7189</v>
      </c>
      <c r="D502" s="8">
        <v>801</v>
      </c>
      <c r="E502" s="8">
        <v>8059</v>
      </c>
      <c r="F502" s="8">
        <v>38886</v>
      </c>
      <c r="G502" s="8">
        <v>2382</v>
      </c>
      <c r="H502" s="8">
        <v>47700</v>
      </c>
      <c r="I502" s="8">
        <v>20590</v>
      </c>
      <c r="J502" s="8">
        <v>19527</v>
      </c>
    </row>
    <row r="503" spans="1:10" ht="15">
      <c r="A503" s="14">
        <v>207</v>
      </c>
      <c r="C503" s="8">
        <v>9314</v>
      </c>
      <c r="D503" s="8">
        <v>1017</v>
      </c>
      <c r="E503" s="8">
        <v>13308</v>
      </c>
      <c r="F503" s="8">
        <v>33552</v>
      </c>
      <c r="G503" s="8">
        <v>11220</v>
      </c>
      <c r="H503" s="8">
        <v>39450</v>
      </c>
      <c r="I503" s="8">
        <v>10547</v>
      </c>
      <c r="J503" s="8">
        <v>19591</v>
      </c>
    </row>
    <row r="504" spans="1:10" ht="15">
      <c r="A504" s="14">
        <v>208</v>
      </c>
      <c r="C504" s="8">
        <v>7612</v>
      </c>
      <c r="D504" s="8">
        <v>1452</v>
      </c>
      <c r="E504" s="8">
        <v>23987</v>
      </c>
      <c r="F504" s="8">
        <v>28987</v>
      </c>
      <c r="G504" s="8">
        <v>7080</v>
      </c>
      <c r="H504" s="8">
        <v>65850</v>
      </c>
      <c r="I504" s="8">
        <v>15440</v>
      </c>
      <c r="J504" s="8">
        <v>22155</v>
      </c>
    </row>
    <row r="505" spans="1:10" ht="15">
      <c r="A505" s="14">
        <v>209</v>
      </c>
      <c r="C505" s="8">
        <v>5394</v>
      </c>
      <c r="D505" s="8">
        <v>2333</v>
      </c>
      <c r="E505" s="8">
        <v>23527</v>
      </c>
      <c r="F505" s="8">
        <v>21711</v>
      </c>
      <c r="G505" s="8">
        <v>5623</v>
      </c>
      <c r="H505" s="8">
        <v>72600</v>
      </c>
      <c r="I505" s="8">
        <v>8997</v>
      </c>
      <c r="J505" s="8">
        <v>13839</v>
      </c>
    </row>
    <row r="506" spans="1:10" ht="15">
      <c r="A506" s="14">
        <v>210</v>
      </c>
      <c r="C506" s="8">
        <v>6632</v>
      </c>
      <c r="D506" s="8">
        <v>3706</v>
      </c>
      <c r="E506" s="8">
        <v>33686</v>
      </c>
      <c r="F506" s="8">
        <v>12988</v>
      </c>
      <c r="G506" s="8">
        <v>6178</v>
      </c>
      <c r="H506" s="8">
        <v>62100</v>
      </c>
      <c r="I506" s="8">
        <v>6363</v>
      </c>
      <c r="J506" s="8">
        <v>35760</v>
      </c>
    </row>
    <row r="507" spans="1:10" ht="15">
      <c r="A507" s="14">
        <v>211</v>
      </c>
      <c r="C507" s="8">
        <v>8362</v>
      </c>
      <c r="D507" s="8">
        <v>1395</v>
      </c>
      <c r="E507" s="8">
        <v>23471</v>
      </c>
      <c r="F507" s="8">
        <v>5781</v>
      </c>
      <c r="G507" s="8">
        <v>5276</v>
      </c>
      <c r="H507" s="8">
        <v>73350</v>
      </c>
      <c r="I507" s="8">
        <v>4093</v>
      </c>
      <c r="J507" s="8">
        <v>69002</v>
      </c>
    </row>
    <row r="508" spans="1:10" ht="15">
      <c r="A508" s="14">
        <v>212</v>
      </c>
      <c r="C508" s="8">
        <v>3257</v>
      </c>
      <c r="D508" s="8">
        <v>723</v>
      </c>
      <c r="E508" s="8">
        <v>6924</v>
      </c>
      <c r="F508" s="8">
        <v>5329</v>
      </c>
      <c r="G508" s="8">
        <v>6871</v>
      </c>
      <c r="H508" s="8">
        <v>79500</v>
      </c>
      <c r="I508" s="8">
        <v>3733</v>
      </c>
      <c r="J508" s="8">
        <v>18731</v>
      </c>
    </row>
    <row r="509" spans="1:10" ht="15">
      <c r="A509" s="14">
        <v>213</v>
      </c>
      <c r="C509" s="8">
        <v>4857</v>
      </c>
      <c r="D509" s="8">
        <v>670</v>
      </c>
      <c r="E509" s="8">
        <v>8390</v>
      </c>
      <c r="F509" s="8">
        <v>10316</v>
      </c>
      <c r="G509" s="8">
        <v>5998</v>
      </c>
      <c r="H509" s="8">
        <v>48600</v>
      </c>
      <c r="I509" s="8">
        <v>7696</v>
      </c>
      <c r="J509" s="8">
        <v>14988</v>
      </c>
    </row>
    <row r="510" spans="1:10" ht="15">
      <c r="A510" s="14">
        <v>214</v>
      </c>
      <c r="C510" s="8">
        <v>3638</v>
      </c>
      <c r="D510" s="8">
        <v>1279</v>
      </c>
      <c r="E510" s="8">
        <v>4435</v>
      </c>
      <c r="F510" s="8">
        <v>13010</v>
      </c>
      <c r="G510" s="8">
        <v>21296</v>
      </c>
      <c r="H510" s="8">
        <v>38400</v>
      </c>
      <c r="I510" s="8">
        <v>6092</v>
      </c>
      <c r="J510" s="8">
        <v>24158</v>
      </c>
    </row>
    <row r="511" spans="1:10" ht="15">
      <c r="A511" s="14">
        <v>215</v>
      </c>
      <c r="C511" s="8">
        <v>1794</v>
      </c>
      <c r="D511" s="8">
        <v>461</v>
      </c>
      <c r="E511" s="8">
        <v>2036</v>
      </c>
      <c r="F511" s="8">
        <v>12566</v>
      </c>
      <c r="G511" s="8">
        <v>27613</v>
      </c>
      <c r="H511" s="8">
        <v>26400</v>
      </c>
      <c r="I511" s="8">
        <v>4290</v>
      </c>
      <c r="J511" s="8">
        <v>13758</v>
      </c>
    </row>
    <row r="512" spans="1:10" ht="15">
      <c r="A512" s="14">
        <v>216</v>
      </c>
      <c r="C512" s="8">
        <v>1623</v>
      </c>
      <c r="D512" s="8">
        <v>2312</v>
      </c>
      <c r="E512" s="8">
        <v>5791</v>
      </c>
      <c r="F512" s="8">
        <v>21933</v>
      </c>
      <c r="G512" s="8">
        <v>47381</v>
      </c>
      <c r="H512" s="8">
        <v>37350</v>
      </c>
      <c r="I512" s="8">
        <v>6226</v>
      </c>
      <c r="J512" s="8">
        <v>11441</v>
      </c>
    </row>
    <row r="513" spans="1:10" ht="15">
      <c r="A513" s="14">
        <v>217</v>
      </c>
      <c r="C513" s="8">
        <v>1771</v>
      </c>
      <c r="D513" s="8">
        <v>1353</v>
      </c>
      <c r="E513" s="8">
        <v>15188</v>
      </c>
      <c r="F513" s="8">
        <v>22681</v>
      </c>
      <c r="G513" s="8">
        <v>29829</v>
      </c>
      <c r="H513" s="8">
        <v>21600</v>
      </c>
      <c r="I513" s="8">
        <v>3643</v>
      </c>
      <c r="J513" s="8">
        <v>7523</v>
      </c>
    </row>
    <row r="514" spans="1:10" ht="15">
      <c r="A514" s="14">
        <v>218</v>
      </c>
      <c r="C514" s="8">
        <v>3196</v>
      </c>
      <c r="D514" s="8">
        <v>2782</v>
      </c>
      <c r="E514" s="8">
        <v>10336</v>
      </c>
      <c r="F514" s="8">
        <v>13779</v>
      </c>
      <c r="G514" s="8">
        <v>7299</v>
      </c>
      <c r="H514" s="8">
        <v>70050</v>
      </c>
      <c r="I514" s="8">
        <v>2529</v>
      </c>
      <c r="J514" s="8">
        <v>14618</v>
      </c>
    </row>
    <row r="515" spans="1:10" ht="15">
      <c r="A515" s="14">
        <v>219</v>
      </c>
      <c r="C515" s="8">
        <v>2975</v>
      </c>
      <c r="D515" s="8">
        <v>7690</v>
      </c>
      <c r="E515" s="8">
        <v>6709</v>
      </c>
      <c r="F515" s="8">
        <v>11734</v>
      </c>
      <c r="G515" s="8">
        <v>3268</v>
      </c>
      <c r="H515" s="8">
        <v>60450</v>
      </c>
      <c r="I515" s="8">
        <v>2676</v>
      </c>
      <c r="J515" s="8">
        <v>5924</v>
      </c>
    </row>
    <row r="516" spans="1:10" ht="15">
      <c r="A516" s="14">
        <v>220</v>
      </c>
      <c r="C516" s="8">
        <v>2347</v>
      </c>
      <c r="D516" s="8">
        <v>5109</v>
      </c>
      <c r="E516" s="8">
        <v>11642</v>
      </c>
      <c r="F516" s="8">
        <v>9475</v>
      </c>
      <c r="G516" s="8">
        <v>3601</v>
      </c>
      <c r="H516" s="8">
        <v>37200</v>
      </c>
      <c r="I516" s="8">
        <v>1755</v>
      </c>
      <c r="J516" s="8">
        <v>2877</v>
      </c>
    </row>
    <row r="517" spans="1:10" ht="15">
      <c r="A517" s="14">
        <v>221</v>
      </c>
      <c r="C517" s="8">
        <v>1814</v>
      </c>
      <c r="D517" s="8">
        <v>3489</v>
      </c>
      <c r="E517" s="8">
        <v>7088</v>
      </c>
      <c r="F517" s="8">
        <v>6403</v>
      </c>
      <c r="G517" s="8">
        <v>4406</v>
      </c>
      <c r="H517" s="8">
        <v>63300</v>
      </c>
      <c r="I517" s="8">
        <v>2061</v>
      </c>
      <c r="J517" s="8">
        <v>8210</v>
      </c>
    </row>
    <row r="518" spans="1:10" ht="15">
      <c r="A518" s="14">
        <v>222</v>
      </c>
      <c r="C518" s="8">
        <v>4574</v>
      </c>
      <c r="D518" s="8">
        <v>9026</v>
      </c>
      <c r="E518" s="8">
        <v>3894</v>
      </c>
      <c r="F518" s="8">
        <v>9223</v>
      </c>
      <c r="G518" s="8">
        <v>14379</v>
      </c>
      <c r="H518" s="8">
        <v>108150</v>
      </c>
      <c r="I518" s="8">
        <v>1648</v>
      </c>
      <c r="J518" s="8">
        <v>5396</v>
      </c>
    </row>
    <row r="519" spans="1:10" ht="15">
      <c r="A519" s="14">
        <v>223</v>
      </c>
      <c r="C519" s="8">
        <v>4526</v>
      </c>
      <c r="D519" s="8">
        <v>1877</v>
      </c>
      <c r="E519" s="8">
        <v>8298</v>
      </c>
      <c r="F519" s="8">
        <v>5583</v>
      </c>
      <c r="G519" s="8">
        <v>4034</v>
      </c>
      <c r="H519" s="8">
        <v>70650</v>
      </c>
      <c r="I519" s="8">
        <v>1360</v>
      </c>
      <c r="J519" s="8">
        <v>7010</v>
      </c>
    </row>
    <row r="520" spans="1:10" ht="15">
      <c r="A520" s="14">
        <v>224</v>
      </c>
      <c r="C520" s="8">
        <v>985</v>
      </c>
      <c r="D520" s="8">
        <v>6729</v>
      </c>
      <c r="E520" s="8">
        <v>15075</v>
      </c>
      <c r="F520" s="8">
        <v>3546</v>
      </c>
      <c r="G520" s="8">
        <v>3264</v>
      </c>
      <c r="H520" s="8">
        <v>82650</v>
      </c>
      <c r="I520" s="8">
        <v>4420</v>
      </c>
      <c r="J520" s="8">
        <v>20479</v>
      </c>
    </row>
    <row r="521" spans="1:10" ht="15">
      <c r="A521" s="14">
        <v>225</v>
      </c>
      <c r="C521" s="8">
        <v>1430</v>
      </c>
      <c r="D521" s="8">
        <v>8050</v>
      </c>
      <c r="E521" s="8">
        <v>23350</v>
      </c>
      <c r="F521" s="8">
        <v>6038</v>
      </c>
      <c r="G521" s="8">
        <v>2219</v>
      </c>
      <c r="H521" s="8">
        <v>52200</v>
      </c>
      <c r="I521" s="8">
        <v>11246</v>
      </c>
      <c r="J521" s="8">
        <v>31445</v>
      </c>
    </row>
    <row r="522" spans="1:10" ht="15">
      <c r="A522" s="14">
        <v>226</v>
      </c>
      <c r="C522" s="8">
        <v>1054</v>
      </c>
      <c r="D522" s="8">
        <v>3491</v>
      </c>
      <c r="E522" s="8">
        <v>9393</v>
      </c>
      <c r="F522" s="8">
        <v>3734</v>
      </c>
      <c r="G522" s="8">
        <v>4976</v>
      </c>
      <c r="H522" s="8">
        <v>51300</v>
      </c>
      <c r="I522" s="8">
        <v>20070</v>
      </c>
      <c r="J522" s="8">
        <v>19003</v>
      </c>
    </row>
    <row r="523" spans="1:10" ht="15">
      <c r="A523" s="14">
        <v>227</v>
      </c>
      <c r="C523" s="8">
        <v>1581</v>
      </c>
      <c r="D523" s="8">
        <v>5755</v>
      </c>
      <c r="E523" s="8">
        <v>5505</v>
      </c>
      <c r="F523" s="8">
        <v>4944</v>
      </c>
      <c r="G523" s="8">
        <v>2575</v>
      </c>
      <c r="H523" s="8">
        <v>57150</v>
      </c>
      <c r="I523" s="8">
        <v>11483</v>
      </c>
      <c r="J523" s="8">
        <v>8475</v>
      </c>
    </row>
    <row r="524" spans="1:10" ht="15">
      <c r="A524" s="14">
        <v>228</v>
      </c>
      <c r="C524" s="8">
        <v>3153</v>
      </c>
      <c r="D524" s="8">
        <v>6160</v>
      </c>
      <c r="E524" s="8">
        <v>4839</v>
      </c>
      <c r="F524" s="8">
        <v>6770</v>
      </c>
      <c r="G524" s="8">
        <v>2595</v>
      </c>
      <c r="H524" s="8">
        <v>39600</v>
      </c>
      <c r="I524" s="8">
        <v>5472</v>
      </c>
      <c r="J524" s="8">
        <v>4632</v>
      </c>
    </row>
    <row r="525" spans="1:10" ht="15">
      <c r="A525" s="14">
        <v>229</v>
      </c>
      <c r="C525" s="8">
        <v>1135</v>
      </c>
      <c r="D525" s="8">
        <v>4484</v>
      </c>
      <c r="E525" s="8">
        <v>2536</v>
      </c>
      <c r="F525" s="8">
        <v>17702</v>
      </c>
      <c r="G525" s="8">
        <v>2106</v>
      </c>
      <c r="H525" s="8">
        <v>30900</v>
      </c>
      <c r="I525" s="8">
        <v>6111</v>
      </c>
      <c r="J525" s="8">
        <v>3462</v>
      </c>
    </row>
    <row r="526" spans="1:10" ht="15">
      <c r="A526" s="14">
        <v>230</v>
      </c>
      <c r="C526" s="8">
        <v>1049</v>
      </c>
      <c r="D526" s="8">
        <v>2773</v>
      </c>
      <c r="E526" s="8">
        <v>1373</v>
      </c>
      <c r="F526" s="8">
        <v>14313</v>
      </c>
      <c r="G526" s="8">
        <v>2833</v>
      </c>
      <c r="H526" s="8">
        <v>24900</v>
      </c>
      <c r="I526" s="8">
        <v>5473</v>
      </c>
      <c r="J526" s="8">
        <v>2757</v>
      </c>
    </row>
    <row r="527" spans="1:10" ht="15">
      <c r="A527" s="14">
        <v>231</v>
      </c>
      <c r="C527" s="8">
        <v>866</v>
      </c>
      <c r="D527" s="8">
        <v>1126</v>
      </c>
      <c r="E527" s="8">
        <v>1337</v>
      </c>
      <c r="F527" s="8">
        <v>8910</v>
      </c>
      <c r="G527" s="8">
        <v>4573</v>
      </c>
      <c r="H527" s="8">
        <v>28950</v>
      </c>
      <c r="I527" s="8">
        <v>14247</v>
      </c>
      <c r="J527" s="8">
        <v>3144</v>
      </c>
    </row>
    <row r="528" spans="1:10" ht="15">
      <c r="A528" s="14">
        <v>232</v>
      </c>
      <c r="C528" s="8">
        <v>855</v>
      </c>
      <c r="D528" s="8">
        <v>5543</v>
      </c>
      <c r="E528" s="8">
        <v>1766</v>
      </c>
      <c r="F528" s="8">
        <v>7190</v>
      </c>
      <c r="G528" s="8">
        <v>3156</v>
      </c>
      <c r="H528" s="8">
        <v>15600</v>
      </c>
      <c r="I528" s="8">
        <v>8831</v>
      </c>
      <c r="J528" s="8">
        <v>1587</v>
      </c>
    </row>
    <row r="529" spans="1:10" ht="15">
      <c r="A529" s="14">
        <v>233</v>
      </c>
      <c r="C529" s="8">
        <v>1386</v>
      </c>
      <c r="D529" s="8">
        <v>5343</v>
      </c>
      <c r="E529" s="8">
        <v>1404</v>
      </c>
      <c r="F529" s="8">
        <v>5990</v>
      </c>
      <c r="G529" s="8">
        <v>1847</v>
      </c>
      <c r="H529" s="8">
        <v>15500</v>
      </c>
      <c r="I529" s="8">
        <v>25999</v>
      </c>
      <c r="J529" s="8">
        <v>2119</v>
      </c>
    </row>
    <row r="530" spans="1:10" ht="15">
      <c r="A530" s="14">
        <v>234</v>
      </c>
      <c r="C530" s="8">
        <v>2756</v>
      </c>
      <c r="D530" s="8">
        <v>2433</v>
      </c>
      <c r="E530" s="8">
        <v>1708</v>
      </c>
      <c r="F530" s="8">
        <v>4921</v>
      </c>
      <c r="G530" s="8">
        <v>1284</v>
      </c>
      <c r="H530" s="8">
        <v>28100</v>
      </c>
      <c r="I530" s="8">
        <v>9603</v>
      </c>
      <c r="J530" s="8">
        <v>2276</v>
      </c>
    </row>
    <row r="531" spans="1:10" ht="15">
      <c r="A531" s="14">
        <v>235</v>
      </c>
      <c r="C531" s="8">
        <v>3086</v>
      </c>
      <c r="D531" s="8">
        <v>3686</v>
      </c>
      <c r="E531" s="8">
        <v>1064</v>
      </c>
      <c r="F531" s="8">
        <v>6498</v>
      </c>
      <c r="G531" s="8">
        <v>1390</v>
      </c>
      <c r="H531" s="8">
        <v>22350</v>
      </c>
      <c r="I531" s="8">
        <v>4503</v>
      </c>
      <c r="J531" s="8">
        <v>1928</v>
      </c>
    </row>
    <row r="532" spans="1:10" ht="15">
      <c r="A532" s="14">
        <v>236</v>
      </c>
      <c r="C532" s="8">
        <v>2310</v>
      </c>
      <c r="D532" s="8">
        <v>2330</v>
      </c>
      <c r="E532" s="8">
        <v>1179</v>
      </c>
      <c r="F532" s="8">
        <v>2931</v>
      </c>
      <c r="G532" s="8">
        <v>2731</v>
      </c>
      <c r="H532" s="8">
        <v>29200</v>
      </c>
      <c r="I532" s="8">
        <v>3872</v>
      </c>
      <c r="J532" s="8">
        <v>1052</v>
      </c>
    </row>
    <row r="533" spans="1:10" ht="15">
      <c r="A533" s="14">
        <v>237</v>
      </c>
      <c r="C533" s="8">
        <v>849</v>
      </c>
      <c r="D533" s="8">
        <v>526</v>
      </c>
      <c r="E533" s="8">
        <v>1194</v>
      </c>
      <c r="F533" s="8">
        <v>1414</v>
      </c>
      <c r="G533" s="8">
        <v>3180</v>
      </c>
      <c r="H533" s="8">
        <v>13200</v>
      </c>
      <c r="I533" s="8">
        <v>2353</v>
      </c>
      <c r="J533" s="8">
        <v>862</v>
      </c>
    </row>
    <row r="534" spans="1:10" ht="15">
      <c r="A534" s="14">
        <v>238</v>
      </c>
      <c r="C534" s="8">
        <v>1872</v>
      </c>
      <c r="D534" s="8">
        <v>991</v>
      </c>
      <c r="E534" s="8">
        <v>595</v>
      </c>
      <c r="F534" s="8">
        <v>2077</v>
      </c>
      <c r="G534" s="8">
        <v>2185</v>
      </c>
      <c r="H534" s="8">
        <v>18550</v>
      </c>
      <c r="I534" s="8">
        <v>902</v>
      </c>
      <c r="J534" s="8">
        <v>1201</v>
      </c>
    </row>
    <row r="535" spans="1:10" ht="15">
      <c r="A535" s="14">
        <v>239</v>
      </c>
      <c r="C535" s="8">
        <v>1153</v>
      </c>
      <c r="D535" s="8">
        <v>605</v>
      </c>
      <c r="E535" s="8">
        <v>627</v>
      </c>
      <c r="F535" s="8">
        <v>4340</v>
      </c>
      <c r="G535" s="8">
        <v>1176</v>
      </c>
      <c r="H535" s="8">
        <v>16200</v>
      </c>
      <c r="I535" s="8">
        <v>844</v>
      </c>
      <c r="J535" s="8">
        <v>1321</v>
      </c>
    </row>
    <row r="536" spans="1:10" ht="15">
      <c r="A536" s="14">
        <v>240</v>
      </c>
      <c r="C536" s="8">
        <v>576</v>
      </c>
      <c r="D536" s="8">
        <v>1221</v>
      </c>
      <c r="E536" s="8">
        <v>781</v>
      </c>
      <c r="F536" s="8">
        <v>3770</v>
      </c>
      <c r="G536" s="8">
        <v>1264</v>
      </c>
      <c r="H536" s="8">
        <v>16275</v>
      </c>
      <c r="I536" s="8">
        <v>1356</v>
      </c>
      <c r="J536" s="8">
        <v>904</v>
      </c>
    </row>
    <row r="537" spans="1:10" ht="15">
      <c r="A537" s="14">
        <v>241</v>
      </c>
      <c r="C537" s="8">
        <v>1017</v>
      </c>
      <c r="D537" s="8">
        <v>765</v>
      </c>
      <c r="E537" s="8">
        <v>679</v>
      </c>
      <c r="F537" s="8">
        <v>1976</v>
      </c>
      <c r="G537" s="8">
        <v>473</v>
      </c>
      <c r="H537" s="8">
        <v>17925</v>
      </c>
      <c r="I537" s="8">
        <v>1995</v>
      </c>
      <c r="J537" s="8">
        <v>961</v>
      </c>
    </row>
    <row r="538" spans="1:10" ht="15">
      <c r="A538" s="14">
        <v>242</v>
      </c>
      <c r="C538" s="8">
        <v>1305</v>
      </c>
      <c r="D538" s="8">
        <v>422</v>
      </c>
      <c r="E538" s="8">
        <v>356</v>
      </c>
      <c r="F538" s="8">
        <v>1876</v>
      </c>
      <c r="G538" s="8">
        <v>1007</v>
      </c>
      <c r="H538" s="8">
        <v>16125</v>
      </c>
      <c r="I538" s="8">
        <v>749</v>
      </c>
      <c r="J538" s="8">
        <v>604</v>
      </c>
    </row>
    <row r="539" spans="1:10" ht="15">
      <c r="A539" s="14">
        <v>243</v>
      </c>
      <c r="C539" s="8">
        <v>1150</v>
      </c>
      <c r="D539" s="8">
        <v>806</v>
      </c>
      <c r="E539" s="8">
        <v>315</v>
      </c>
      <c r="F539" s="8">
        <v>1102</v>
      </c>
      <c r="G539" s="8">
        <v>1046</v>
      </c>
      <c r="H539" s="8">
        <v>22200</v>
      </c>
      <c r="I539" s="8">
        <v>1143</v>
      </c>
      <c r="J539" s="8">
        <v>588</v>
      </c>
    </row>
    <row r="540" spans="1:10" ht="15">
      <c r="A540" s="14">
        <v>244</v>
      </c>
      <c r="C540" s="8">
        <v>1642</v>
      </c>
      <c r="D540" s="8">
        <v>606</v>
      </c>
      <c r="E540" s="8">
        <v>523</v>
      </c>
      <c r="F540" s="8">
        <v>1749</v>
      </c>
      <c r="G540" s="8">
        <v>1854</v>
      </c>
      <c r="H540" s="8">
        <v>16600</v>
      </c>
      <c r="I540" s="8">
        <v>1448</v>
      </c>
      <c r="J540" s="8">
        <v>274</v>
      </c>
    </row>
    <row r="541" spans="1:10" ht="15">
      <c r="A541" s="14">
        <v>245</v>
      </c>
      <c r="C541" s="8">
        <v>1331</v>
      </c>
      <c r="D541" s="8">
        <v>653</v>
      </c>
      <c r="E541" s="8">
        <v>653</v>
      </c>
      <c r="F541" s="8">
        <v>1744</v>
      </c>
      <c r="G541" s="8">
        <v>1808</v>
      </c>
      <c r="H541" s="8">
        <v>15900</v>
      </c>
      <c r="I541" s="8">
        <v>1610</v>
      </c>
      <c r="J541" s="8">
        <v>290</v>
      </c>
    </row>
    <row r="542" spans="1:10" ht="15">
      <c r="A542" s="14">
        <v>246</v>
      </c>
      <c r="C542" s="8">
        <v>813</v>
      </c>
      <c r="D542" s="8">
        <v>646</v>
      </c>
      <c r="E542" s="8">
        <v>667</v>
      </c>
      <c r="F542" s="8">
        <v>1184</v>
      </c>
      <c r="G542" s="8">
        <v>1693</v>
      </c>
      <c r="H542" s="8">
        <v>12525</v>
      </c>
      <c r="I542" s="8">
        <v>971</v>
      </c>
      <c r="J542" s="8">
        <v>195</v>
      </c>
    </row>
    <row r="543" spans="1:10" ht="15">
      <c r="A543" s="14">
        <v>247</v>
      </c>
      <c r="C543" s="8">
        <v>639</v>
      </c>
      <c r="D543" s="8">
        <v>583</v>
      </c>
      <c r="E543" s="8">
        <v>412</v>
      </c>
      <c r="F543" s="8">
        <v>632</v>
      </c>
      <c r="G543" s="8">
        <v>2224</v>
      </c>
      <c r="H543" s="8">
        <v>11425</v>
      </c>
      <c r="I543" s="8">
        <v>868</v>
      </c>
      <c r="J543" s="8">
        <v>160</v>
      </c>
    </row>
    <row r="544" spans="1:10" ht="15">
      <c r="A544" s="14">
        <v>248</v>
      </c>
      <c r="C544" s="8">
        <v>896</v>
      </c>
      <c r="D544" s="8">
        <v>615</v>
      </c>
      <c r="E544" s="8">
        <v>312</v>
      </c>
      <c r="F544" s="8">
        <v>284</v>
      </c>
      <c r="G544" s="8">
        <v>2244</v>
      </c>
      <c r="H544" s="8">
        <v>7065</v>
      </c>
      <c r="I544" s="8">
        <v>1480</v>
      </c>
      <c r="J544" s="8">
        <v>125</v>
      </c>
    </row>
    <row r="545" spans="1:10" ht="15">
      <c r="A545" s="14">
        <v>249</v>
      </c>
      <c r="C545" s="8">
        <v>434</v>
      </c>
      <c r="D545" s="8">
        <v>556</v>
      </c>
      <c r="E545" s="8">
        <v>300</v>
      </c>
      <c r="F545" s="8">
        <v>169</v>
      </c>
      <c r="G545" s="8">
        <v>2935</v>
      </c>
      <c r="H545" s="8">
        <v>8180</v>
      </c>
      <c r="I545" s="8">
        <v>793</v>
      </c>
      <c r="J545" s="8">
        <v>90</v>
      </c>
    </row>
    <row r="546" spans="1:10" ht="15">
      <c r="A546" s="14">
        <v>250</v>
      </c>
      <c r="C546" s="8">
        <v>330</v>
      </c>
      <c r="D546" s="8">
        <v>822</v>
      </c>
      <c r="E546" s="8">
        <v>182</v>
      </c>
      <c r="F546" s="8">
        <v>300</v>
      </c>
      <c r="G546" s="8">
        <v>3243</v>
      </c>
      <c r="H546" s="8">
        <v>6650</v>
      </c>
      <c r="I546" s="8">
        <v>820</v>
      </c>
      <c r="J546" s="8">
        <v>55</v>
      </c>
    </row>
    <row r="547" spans="1:10" ht="15">
      <c r="A547" s="14">
        <v>251</v>
      </c>
      <c r="C547" s="8">
        <v>340</v>
      </c>
      <c r="D547" s="8">
        <v>277</v>
      </c>
      <c r="E547" s="8">
        <v>166</v>
      </c>
      <c r="F547" s="8">
        <v>654</v>
      </c>
      <c r="G547" s="8">
        <v>863</v>
      </c>
      <c r="H547" s="8">
        <v>3670</v>
      </c>
      <c r="I547" s="8">
        <v>326</v>
      </c>
      <c r="J547" s="8">
        <v>70</v>
      </c>
    </row>
    <row r="548" spans="1:10" ht="15">
      <c r="A548" s="14">
        <v>252</v>
      </c>
      <c r="C548" s="8">
        <v>191</v>
      </c>
      <c r="E548" s="8">
        <v>287</v>
      </c>
      <c r="F548" s="8">
        <v>357</v>
      </c>
      <c r="G548" s="8">
        <v>1538</v>
      </c>
      <c r="H548" s="8">
        <v>2420</v>
      </c>
      <c r="I548" s="8">
        <v>227</v>
      </c>
      <c r="J548" s="8">
        <v>80</v>
      </c>
    </row>
    <row r="549" spans="1:10" ht="15">
      <c r="A549" s="14">
        <v>253</v>
      </c>
      <c r="C549" s="8">
        <v>185</v>
      </c>
      <c r="E549" s="8">
        <v>207</v>
      </c>
      <c r="F549" s="8">
        <v>201</v>
      </c>
      <c r="G549" s="8">
        <v>767</v>
      </c>
      <c r="H549" s="8">
        <v>2078</v>
      </c>
      <c r="I549" s="8">
        <v>767</v>
      </c>
      <c r="J549" s="8">
        <v>100</v>
      </c>
    </row>
    <row r="550" spans="1:10" ht="15">
      <c r="A550" s="14">
        <v>254</v>
      </c>
      <c r="C550" s="8">
        <v>105</v>
      </c>
      <c r="E550" s="8">
        <v>146</v>
      </c>
      <c r="F550" s="8">
        <v>468</v>
      </c>
      <c r="G550" s="8">
        <v>612</v>
      </c>
      <c r="H550" s="8">
        <v>1970</v>
      </c>
      <c r="I550" s="8">
        <v>1380</v>
      </c>
      <c r="J550" s="8">
        <v>35</v>
      </c>
    </row>
    <row r="551" spans="1:10" ht="15">
      <c r="A551" s="14">
        <v>255</v>
      </c>
      <c r="C551" s="8">
        <v>238</v>
      </c>
      <c r="E551" s="8">
        <v>137</v>
      </c>
      <c r="F551" s="8">
        <v>298</v>
      </c>
      <c r="G551" s="8">
        <v>359</v>
      </c>
      <c r="H551" s="8">
        <v>1992</v>
      </c>
      <c r="I551" s="8">
        <v>655</v>
      </c>
      <c r="J551" s="8">
        <v>35</v>
      </c>
    </row>
    <row r="552" spans="1:10" ht="15">
      <c r="A552" s="14">
        <v>256</v>
      </c>
      <c r="C552" s="8">
        <v>250</v>
      </c>
      <c r="E552" s="8">
        <v>121</v>
      </c>
      <c r="F552" s="8">
        <v>464</v>
      </c>
      <c r="G552" s="8">
        <v>761</v>
      </c>
      <c r="H552" s="8">
        <v>2330</v>
      </c>
      <c r="I552" s="8">
        <v>408</v>
      </c>
      <c r="J552" s="8">
        <v>5</v>
      </c>
    </row>
    <row r="553" spans="1:10" ht="15">
      <c r="A553" s="14">
        <v>257</v>
      </c>
      <c r="C553" s="8">
        <v>238</v>
      </c>
      <c r="E553" s="8">
        <v>117</v>
      </c>
      <c r="F553" s="8">
        <v>368</v>
      </c>
      <c r="G553" s="8">
        <v>725</v>
      </c>
      <c r="H553" s="8">
        <v>2016</v>
      </c>
      <c r="I553" s="8">
        <v>280</v>
      </c>
      <c r="J553" s="8">
        <v>45</v>
      </c>
    </row>
    <row r="554" spans="1:10" ht="15">
      <c r="A554" s="14">
        <v>258</v>
      </c>
      <c r="C554" s="8">
        <v>258</v>
      </c>
      <c r="E554" s="8">
        <v>133</v>
      </c>
      <c r="F554" s="8">
        <v>166</v>
      </c>
      <c r="G554" s="8">
        <v>718</v>
      </c>
      <c r="H554" s="8">
        <v>1728</v>
      </c>
      <c r="I554" s="8">
        <v>350</v>
      </c>
      <c r="J554" s="8">
        <v>15</v>
      </c>
    </row>
    <row r="555" spans="1:9" ht="15">
      <c r="A555" s="14">
        <v>259</v>
      </c>
      <c r="C555" s="8">
        <v>161</v>
      </c>
      <c r="E555" s="8">
        <v>137</v>
      </c>
      <c r="F555" s="8">
        <v>141</v>
      </c>
      <c r="G555" s="8">
        <v>751</v>
      </c>
      <c r="H555" s="8">
        <v>1144</v>
      </c>
      <c r="I555" s="8">
        <v>100</v>
      </c>
    </row>
    <row r="556" spans="1:8" ht="15">
      <c r="A556" s="14">
        <v>260</v>
      </c>
      <c r="C556" s="8">
        <v>352</v>
      </c>
      <c r="E556" s="8">
        <v>193</v>
      </c>
      <c r="F556" s="8">
        <v>291</v>
      </c>
      <c r="G556" s="8">
        <v>282</v>
      </c>
      <c r="H556" s="8">
        <v>844</v>
      </c>
    </row>
    <row r="557" spans="1:7" ht="15">
      <c r="A557" s="14">
        <v>261</v>
      </c>
      <c r="C557" s="8">
        <v>224</v>
      </c>
      <c r="E557" s="8">
        <v>218</v>
      </c>
      <c r="F557" s="8">
        <v>227</v>
      </c>
      <c r="G557" s="8">
        <v>242</v>
      </c>
    </row>
    <row r="558" spans="1:7" ht="15">
      <c r="A558" s="14">
        <v>262</v>
      </c>
      <c r="C558" s="8">
        <v>305</v>
      </c>
      <c r="E558" s="8">
        <v>242</v>
      </c>
      <c r="F558" s="8">
        <v>131</v>
      </c>
      <c r="G558" s="8">
        <v>121</v>
      </c>
    </row>
    <row r="559" spans="1:6" ht="15">
      <c r="A559" s="14">
        <v>263</v>
      </c>
      <c r="C559" s="8">
        <v>224</v>
      </c>
      <c r="E559" s="8">
        <v>166</v>
      </c>
      <c r="F559" s="8">
        <v>165</v>
      </c>
    </row>
    <row r="560" spans="1:6" ht="15">
      <c r="A560" s="14">
        <v>264</v>
      </c>
      <c r="C560" s="8">
        <v>253</v>
      </c>
      <c r="E560" s="8">
        <v>93</v>
      </c>
      <c r="F560" s="8">
        <v>177</v>
      </c>
    </row>
    <row r="561" spans="1:6" ht="15">
      <c r="A561" s="14">
        <v>265</v>
      </c>
      <c r="C561" s="8">
        <v>229</v>
      </c>
      <c r="E561" s="8">
        <v>44</v>
      </c>
      <c r="F561" s="8">
        <v>165</v>
      </c>
    </row>
    <row r="562" spans="1:6" ht="15">
      <c r="A562" s="14">
        <v>266</v>
      </c>
      <c r="C562" s="8">
        <v>120</v>
      </c>
      <c r="E562" s="8">
        <v>16</v>
      </c>
      <c r="F562" s="8">
        <v>141</v>
      </c>
    </row>
    <row r="563" spans="1:6" ht="15">
      <c r="A563" s="14">
        <v>267</v>
      </c>
      <c r="C563" s="8">
        <v>100</v>
      </c>
      <c r="E563" s="8">
        <v>24</v>
      </c>
      <c r="F563" s="8">
        <v>68</v>
      </c>
    </row>
    <row r="564" spans="1:6" ht="15">
      <c r="A564" s="14">
        <v>268</v>
      </c>
      <c r="C564" s="8">
        <v>89</v>
      </c>
      <c r="E564" s="8">
        <v>45</v>
      </c>
      <c r="F564" s="8">
        <v>56</v>
      </c>
    </row>
    <row r="565" spans="1:6" ht="15">
      <c r="A565" s="14">
        <v>269</v>
      </c>
      <c r="C565" s="8">
        <v>136</v>
      </c>
      <c r="E565" s="8">
        <v>32</v>
      </c>
      <c r="F565" s="8">
        <v>20</v>
      </c>
    </row>
    <row r="566" spans="1:6" ht="15">
      <c r="A566" s="14">
        <v>270</v>
      </c>
      <c r="C566" s="8">
        <v>52</v>
      </c>
      <c r="E566" s="8">
        <v>16</v>
      </c>
      <c r="F566" s="8">
        <v>40</v>
      </c>
    </row>
    <row r="567" spans="1:6" ht="15">
      <c r="A567" s="14">
        <v>271</v>
      </c>
      <c r="C567" s="8">
        <v>57</v>
      </c>
      <c r="E567" s="8">
        <v>16</v>
      </c>
      <c r="F567" s="8">
        <v>201</v>
      </c>
    </row>
    <row r="568" spans="1:6" ht="15">
      <c r="A568" s="14">
        <v>272</v>
      </c>
      <c r="C568" s="8">
        <v>123</v>
      </c>
      <c r="E568" s="8">
        <v>12</v>
      </c>
      <c r="F568" s="8">
        <v>77</v>
      </c>
    </row>
    <row r="569" spans="1:6" ht="15">
      <c r="A569" s="14">
        <v>273</v>
      </c>
      <c r="E569" s="8">
        <v>4</v>
      </c>
      <c r="F569" s="8">
        <v>85</v>
      </c>
    </row>
    <row r="570" ht="15">
      <c r="A570" s="14">
        <v>274</v>
      </c>
    </row>
    <row r="571" ht="15">
      <c r="A571" s="14">
        <v>275</v>
      </c>
    </row>
    <row r="572" ht="15">
      <c r="A572" s="14"/>
    </row>
    <row r="573" spans="1:3" ht="15">
      <c r="A573" s="14" t="s">
        <v>0</v>
      </c>
      <c r="B573" s="8" t="s">
        <v>1</v>
      </c>
      <c r="C573" s="8" t="s">
        <v>2</v>
      </c>
    </row>
    <row r="574" spans="1:5" ht="15">
      <c r="A574" s="14" t="s">
        <v>32</v>
      </c>
      <c r="B574" s="8" t="s">
        <v>33</v>
      </c>
      <c r="C574" s="8" t="s">
        <v>34</v>
      </c>
      <c r="D574" s="8" t="s">
        <v>43</v>
      </c>
      <c r="E574" s="8" t="s">
        <v>44</v>
      </c>
    </row>
    <row r="575" spans="1:10" ht="15">
      <c r="A575" s="14" t="s">
        <v>8</v>
      </c>
      <c r="B575" s="8">
        <v>1996</v>
      </c>
      <c r="C575" s="8">
        <v>1995</v>
      </c>
      <c r="D575" s="8">
        <v>1997</v>
      </c>
      <c r="E575" s="8">
        <v>1998</v>
      </c>
      <c r="F575" s="8">
        <v>1999</v>
      </c>
      <c r="G575" s="8">
        <v>2000</v>
      </c>
      <c r="H575" s="8">
        <v>2001</v>
      </c>
      <c r="I575" s="8">
        <v>2002</v>
      </c>
      <c r="J575" s="8">
        <v>2003</v>
      </c>
    </row>
    <row r="576" ht="15">
      <c r="A576" s="14">
        <v>91</v>
      </c>
    </row>
    <row r="577" ht="15">
      <c r="A577" s="14">
        <v>92</v>
      </c>
    </row>
    <row r="578" ht="15">
      <c r="A578" s="14">
        <v>93</v>
      </c>
    </row>
    <row r="579" ht="15">
      <c r="A579" s="14">
        <v>94</v>
      </c>
    </row>
    <row r="580" ht="15">
      <c r="A580" s="14">
        <v>95</v>
      </c>
    </row>
    <row r="581" ht="15">
      <c r="A581" s="14">
        <v>96</v>
      </c>
    </row>
    <row r="582" ht="15">
      <c r="A582" s="14">
        <v>97</v>
      </c>
    </row>
    <row r="583" ht="15">
      <c r="A583" s="14">
        <v>98</v>
      </c>
    </row>
    <row r="584" spans="1:5" ht="15">
      <c r="A584" s="14">
        <v>99</v>
      </c>
      <c r="E584" s="8">
        <v>38</v>
      </c>
    </row>
    <row r="585" spans="1:5" ht="15">
      <c r="A585" s="14">
        <v>100</v>
      </c>
      <c r="E585" s="8">
        <v>9</v>
      </c>
    </row>
    <row r="586" spans="1:5" ht="15">
      <c r="A586" s="14">
        <v>101</v>
      </c>
      <c r="E586" s="8">
        <v>48</v>
      </c>
    </row>
    <row r="587" spans="1:5" ht="15">
      <c r="A587" s="14">
        <v>102</v>
      </c>
      <c r="B587" s="8">
        <v>17</v>
      </c>
      <c r="E587" s="8">
        <v>0</v>
      </c>
    </row>
    <row r="588" spans="1:5" ht="15">
      <c r="A588" s="14">
        <v>103</v>
      </c>
      <c r="B588" s="8">
        <v>0</v>
      </c>
      <c r="E588" s="8">
        <v>48</v>
      </c>
    </row>
    <row r="589" spans="1:5" ht="15">
      <c r="A589" s="14">
        <v>104</v>
      </c>
      <c r="B589" s="8">
        <v>0</v>
      </c>
      <c r="E589" s="8">
        <v>48</v>
      </c>
    </row>
    <row r="590" spans="1:5" ht="15">
      <c r="A590" s="14">
        <v>105</v>
      </c>
      <c r="B590" s="8">
        <v>0</v>
      </c>
      <c r="E590" s="8">
        <v>348</v>
      </c>
    </row>
    <row r="591" spans="1:5" ht="15">
      <c r="A591" s="14">
        <v>106</v>
      </c>
      <c r="B591" s="8">
        <v>0</v>
      </c>
      <c r="D591" s="8">
        <v>13</v>
      </c>
      <c r="E591" s="8">
        <v>8</v>
      </c>
    </row>
    <row r="592" spans="1:5" ht="15">
      <c r="A592" s="14">
        <v>107</v>
      </c>
      <c r="B592" s="8">
        <v>0</v>
      </c>
      <c r="D592" s="8">
        <v>0</v>
      </c>
      <c r="E592" s="8">
        <v>24</v>
      </c>
    </row>
    <row r="593" spans="1:5" ht="15">
      <c r="A593" s="14">
        <v>108</v>
      </c>
      <c r="B593" s="8">
        <v>0</v>
      </c>
      <c r="D593" s="8">
        <v>0</v>
      </c>
      <c r="E593" s="8">
        <v>152</v>
      </c>
    </row>
    <row r="594" spans="1:5" ht="15">
      <c r="A594" s="14">
        <v>109</v>
      </c>
      <c r="B594" s="8">
        <v>0</v>
      </c>
      <c r="D594" s="8">
        <v>0</v>
      </c>
      <c r="E594" s="8">
        <v>0</v>
      </c>
    </row>
    <row r="595" spans="1:5" ht="15">
      <c r="A595" s="14">
        <v>110</v>
      </c>
      <c r="B595" s="8">
        <v>0</v>
      </c>
      <c r="D595" s="8">
        <v>15</v>
      </c>
      <c r="E595" s="8">
        <v>0</v>
      </c>
    </row>
    <row r="596" spans="1:5" ht="15">
      <c r="A596" s="14">
        <v>111</v>
      </c>
      <c r="B596" s="8">
        <v>0</v>
      </c>
      <c r="D596" s="8">
        <v>0</v>
      </c>
      <c r="E596" s="8">
        <v>0</v>
      </c>
    </row>
    <row r="597" spans="1:5" ht="15">
      <c r="A597" s="14">
        <v>112</v>
      </c>
      <c r="B597" s="8">
        <v>0</v>
      </c>
      <c r="D597" s="8">
        <v>0</v>
      </c>
      <c r="E597" s="8">
        <v>0</v>
      </c>
    </row>
    <row r="598" spans="1:5" ht="15">
      <c r="A598" s="14">
        <v>113</v>
      </c>
      <c r="B598" s="8">
        <v>0</v>
      </c>
      <c r="D598" s="8">
        <v>0</v>
      </c>
      <c r="E598" s="8">
        <v>0</v>
      </c>
    </row>
    <row r="599" spans="1:5" ht="15">
      <c r="A599" s="14">
        <v>114</v>
      </c>
      <c r="B599" s="8">
        <v>0</v>
      </c>
      <c r="D599" s="8">
        <v>0</v>
      </c>
      <c r="E599" s="8">
        <v>9</v>
      </c>
    </row>
    <row r="600" spans="1:5" ht="15">
      <c r="A600" s="14">
        <v>115</v>
      </c>
      <c r="B600" s="8">
        <v>0</v>
      </c>
      <c r="D600" s="8">
        <v>0</v>
      </c>
      <c r="E600" s="8">
        <v>30</v>
      </c>
    </row>
    <row r="601" spans="1:5" ht="15">
      <c r="A601" s="14">
        <v>116</v>
      </c>
      <c r="B601" s="8">
        <v>0</v>
      </c>
      <c r="D601" s="8">
        <v>43</v>
      </c>
      <c r="E601" s="8">
        <v>0</v>
      </c>
    </row>
    <row r="602" spans="1:5" ht="15">
      <c r="A602" s="14">
        <v>117</v>
      </c>
      <c r="B602" s="8">
        <v>0</v>
      </c>
      <c r="D602" s="8">
        <v>0</v>
      </c>
      <c r="E602" s="8">
        <v>0</v>
      </c>
    </row>
    <row r="603" spans="1:5" ht="15">
      <c r="A603" s="14">
        <v>118</v>
      </c>
      <c r="B603" s="8">
        <v>0</v>
      </c>
      <c r="D603" s="8">
        <v>39</v>
      </c>
      <c r="E603" s="8">
        <v>0</v>
      </c>
    </row>
    <row r="604" spans="1:5" ht="15">
      <c r="A604" s="14">
        <v>119</v>
      </c>
      <c r="B604" s="8">
        <v>0</v>
      </c>
      <c r="D604" s="8">
        <v>0</v>
      </c>
      <c r="E604" s="8">
        <v>0</v>
      </c>
    </row>
    <row r="605" spans="1:5" ht="15">
      <c r="A605" s="14">
        <v>120</v>
      </c>
      <c r="B605" s="8">
        <v>75</v>
      </c>
      <c r="D605" s="8">
        <v>0</v>
      </c>
      <c r="E605" s="8">
        <v>44</v>
      </c>
    </row>
    <row r="606" spans="1:5" ht="15">
      <c r="A606" s="14">
        <v>121</v>
      </c>
      <c r="B606" s="8">
        <v>0</v>
      </c>
      <c r="D606" s="8">
        <v>64</v>
      </c>
      <c r="E606" s="8">
        <v>87</v>
      </c>
    </row>
    <row r="607" spans="1:5" ht="15">
      <c r="A607" s="14">
        <v>122</v>
      </c>
      <c r="B607" s="8">
        <v>0</v>
      </c>
      <c r="D607" s="8">
        <v>0</v>
      </c>
      <c r="E607" s="8">
        <v>0</v>
      </c>
    </row>
    <row r="608" spans="1:5" ht="15">
      <c r="A608" s="14">
        <v>123</v>
      </c>
      <c r="B608" s="8">
        <v>156</v>
      </c>
      <c r="D608" s="8">
        <v>163</v>
      </c>
      <c r="E608" s="8">
        <v>180</v>
      </c>
    </row>
    <row r="609" spans="1:5" ht="15">
      <c r="A609" s="14">
        <v>124</v>
      </c>
      <c r="B609" s="8">
        <v>365</v>
      </c>
      <c r="D609" s="8">
        <v>158</v>
      </c>
      <c r="E609" s="8">
        <v>45</v>
      </c>
    </row>
    <row r="610" spans="1:5" ht="15">
      <c r="A610" s="14">
        <v>125</v>
      </c>
      <c r="B610" s="8">
        <v>148</v>
      </c>
      <c r="D610" s="8">
        <v>726</v>
      </c>
      <c r="E610" s="8">
        <v>0</v>
      </c>
    </row>
    <row r="611" spans="1:5" ht="15">
      <c r="A611" s="14">
        <v>126</v>
      </c>
      <c r="B611" s="8">
        <v>238</v>
      </c>
      <c r="D611" s="8">
        <v>174</v>
      </c>
      <c r="E611" s="8">
        <v>282</v>
      </c>
    </row>
    <row r="612" spans="1:5" ht="15">
      <c r="A612" s="14">
        <v>127</v>
      </c>
      <c r="B612" s="8">
        <v>76</v>
      </c>
      <c r="D612" s="8">
        <v>60</v>
      </c>
      <c r="E612" s="8">
        <v>0</v>
      </c>
    </row>
    <row r="613" spans="1:5" ht="15">
      <c r="A613" s="14">
        <v>128</v>
      </c>
      <c r="B613" s="8">
        <v>75</v>
      </c>
      <c r="D613" s="8">
        <v>417</v>
      </c>
      <c r="E613" s="8">
        <v>164</v>
      </c>
    </row>
    <row r="614" spans="1:5" ht="15">
      <c r="A614" s="14">
        <v>129</v>
      </c>
      <c r="B614" s="8">
        <v>0</v>
      </c>
      <c r="D614" s="8">
        <v>292</v>
      </c>
      <c r="E614" s="8">
        <v>464</v>
      </c>
    </row>
    <row r="615" spans="1:5" ht="15">
      <c r="A615" s="14">
        <v>130</v>
      </c>
      <c r="B615" s="8">
        <v>143</v>
      </c>
      <c r="D615" s="8">
        <v>251</v>
      </c>
      <c r="E615" s="8">
        <v>0</v>
      </c>
    </row>
    <row r="616" spans="1:5" ht="15">
      <c r="A616" s="14">
        <v>131</v>
      </c>
      <c r="B616" s="8">
        <v>0</v>
      </c>
      <c r="D616" s="8">
        <v>366</v>
      </c>
      <c r="E616" s="8">
        <v>0</v>
      </c>
    </row>
    <row r="617" spans="1:5" ht="15">
      <c r="A617" s="14">
        <v>132</v>
      </c>
      <c r="B617" s="8">
        <v>68</v>
      </c>
      <c r="D617" s="8">
        <v>232</v>
      </c>
      <c r="E617" s="8">
        <v>16</v>
      </c>
    </row>
    <row r="618" spans="1:5" ht="15">
      <c r="A618" s="14">
        <v>133</v>
      </c>
      <c r="B618" s="8">
        <v>0</v>
      </c>
      <c r="D618" s="8">
        <v>185</v>
      </c>
      <c r="E618" s="8">
        <v>239</v>
      </c>
    </row>
    <row r="619" spans="1:5" ht="15">
      <c r="A619" s="14">
        <v>134</v>
      </c>
      <c r="B619" s="8">
        <v>190</v>
      </c>
      <c r="D619" s="8">
        <v>98</v>
      </c>
      <c r="E619" s="8">
        <v>47</v>
      </c>
    </row>
    <row r="620" spans="1:5" ht="15">
      <c r="A620" s="14">
        <v>135</v>
      </c>
      <c r="B620" s="8">
        <v>0</v>
      </c>
      <c r="D620" s="8">
        <v>91</v>
      </c>
      <c r="E620" s="8">
        <v>0</v>
      </c>
    </row>
    <row r="621" spans="1:5" ht="15">
      <c r="A621" s="14">
        <v>136</v>
      </c>
      <c r="B621" s="8">
        <v>61</v>
      </c>
      <c r="D621" s="8">
        <v>248</v>
      </c>
      <c r="E621" s="8">
        <v>0</v>
      </c>
    </row>
    <row r="622" spans="1:5" ht="15">
      <c r="A622" s="14">
        <v>137</v>
      </c>
      <c r="B622" s="8">
        <v>68</v>
      </c>
      <c r="D622" s="8">
        <v>387</v>
      </c>
      <c r="E622" s="8">
        <v>0</v>
      </c>
    </row>
    <row r="623" spans="1:5" ht="15">
      <c r="A623" s="14">
        <v>138</v>
      </c>
      <c r="B623" s="8">
        <v>222</v>
      </c>
      <c r="D623" s="8">
        <v>186</v>
      </c>
      <c r="E623" s="8">
        <v>0</v>
      </c>
    </row>
    <row r="624" spans="1:5" ht="15">
      <c r="A624" s="14">
        <v>139</v>
      </c>
      <c r="B624" s="8">
        <v>0</v>
      </c>
      <c r="D624" s="8">
        <v>194</v>
      </c>
      <c r="E624" s="8">
        <v>0</v>
      </c>
    </row>
    <row r="625" spans="1:5" ht="15">
      <c r="A625" s="14">
        <v>140</v>
      </c>
      <c r="B625" s="8">
        <v>0</v>
      </c>
      <c r="D625" s="8">
        <v>783</v>
      </c>
      <c r="E625" s="8">
        <v>46</v>
      </c>
    </row>
    <row r="626" spans="1:5" ht="15">
      <c r="A626" s="14">
        <v>141</v>
      </c>
      <c r="B626" s="8">
        <v>100</v>
      </c>
      <c r="D626" s="8">
        <v>536</v>
      </c>
      <c r="E626" s="8">
        <v>221</v>
      </c>
    </row>
    <row r="627" spans="1:5" ht="15">
      <c r="A627" s="14">
        <v>142</v>
      </c>
      <c r="B627" s="8">
        <v>96</v>
      </c>
      <c r="D627" s="8">
        <v>1457</v>
      </c>
      <c r="E627" s="8">
        <v>0</v>
      </c>
    </row>
    <row r="628" spans="1:5" ht="15">
      <c r="A628" s="14">
        <v>143</v>
      </c>
      <c r="B628" s="8">
        <v>91</v>
      </c>
      <c r="D628" s="8">
        <v>2371</v>
      </c>
      <c r="E628" s="8">
        <v>0</v>
      </c>
    </row>
    <row r="629" spans="1:5" ht="15">
      <c r="A629" s="14">
        <v>144</v>
      </c>
      <c r="B629" s="8">
        <v>182</v>
      </c>
      <c r="D629" s="8">
        <v>3186</v>
      </c>
      <c r="E629" s="8">
        <v>0</v>
      </c>
    </row>
    <row r="630" spans="1:5" ht="15">
      <c r="A630" s="14">
        <v>145</v>
      </c>
      <c r="B630" s="8">
        <v>80</v>
      </c>
      <c r="D630" s="8">
        <v>2068</v>
      </c>
      <c r="E630" s="8">
        <v>490</v>
      </c>
    </row>
    <row r="631" spans="1:5" ht="15">
      <c r="A631" s="14">
        <v>146</v>
      </c>
      <c r="B631" s="8">
        <v>393</v>
      </c>
      <c r="D631" s="8">
        <v>3588</v>
      </c>
      <c r="E631" s="8">
        <v>0</v>
      </c>
    </row>
    <row r="632" spans="1:5" ht="15">
      <c r="A632" s="14">
        <v>147</v>
      </c>
      <c r="B632" s="8">
        <v>401</v>
      </c>
      <c r="D632" s="8">
        <v>6709</v>
      </c>
      <c r="E632" s="8">
        <v>0</v>
      </c>
    </row>
    <row r="633" spans="1:5" ht="15">
      <c r="A633" s="14">
        <v>148</v>
      </c>
      <c r="B633" s="8">
        <v>63</v>
      </c>
      <c r="D633" s="8">
        <v>4540</v>
      </c>
      <c r="E633" s="8">
        <v>55</v>
      </c>
    </row>
    <row r="634" spans="1:5" ht="15">
      <c r="A634" s="14">
        <v>149</v>
      </c>
      <c r="B634" s="8">
        <v>366</v>
      </c>
      <c r="D634" s="8">
        <v>4836</v>
      </c>
      <c r="E634" s="8">
        <v>0</v>
      </c>
    </row>
    <row r="635" spans="1:5" ht="15">
      <c r="A635" s="14">
        <v>150</v>
      </c>
      <c r="B635" s="8">
        <v>823</v>
      </c>
      <c r="D635" s="8">
        <v>5376</v>
      </c>
      <c r="E635" s="8">
        <v>0</v>
      </c>
    </row>
    <row r="636" spans="1:5" ht="15">
      <c r="A636" s="14">
        <v>151</v>
      </c>
      <c r="B636" s="8">
        <v>200</v>
      </c>
      <c r="D636" s="8">
        <v>2285</v>
      </c>
      <c r="E636" s="8">
        <v>0</v>
      </c>
    </row>
    <row r="637" spans="1:5" ht="15">
      <c r="A637" s="14">
        <v>152</v>
      </c>
      <c r="B637" s="8">
        <v>664</v>
      </c>
      <c r="D637" s="8">
        <v>2177</v>
      </c>
      <c r="E637" s="8">
        <v>153</v>
      </c>
    </row>
    <row r="638" spans="1:5" ht="15">
      <c r="A638" s="14">
        <v>153</v>
      </c>
      <c r="B638" s="8">
        <v>673</v>
      </c>
      <c r="D638" s="8">
        <v>1225</v>
      </c>
      <c r="E638" s="8">
        <v>300</v>
      </c>
    </row>
    <row r="639" spans="1:5" ht="15">
      <c r="A639" s="14">
        <v>154</v>
      </c>
      <c r="B639" s="8">
        <v>942</v>
      </c>
      <c r="D639" s="8">
        <v>1682</v>
      </c>
      <c r="E639" s="8">
        <v>1425</v>
      </c>
    </row>
    <row r="640" spans="1:5" ht="15">
      <c r="A640" s="14">
        <v>155</v>
      </c>
      <c r="B640" s="8">
        <v>934</v>
      </c>
      <c r="D640" s="8">
        <v>873</v>
      </c>
      <c r="E640" s="8">
        <v>325</v>
      </c>
    </row>
    <row r="641" spans="1:5" ht="15">
      <c r="A641" s="14">
        <v>156</v>
      </c>
      <c r="B641" s="8">
        <v>465</v>
      </c>
      <c r="D641" s="8">
        <v>779</v>
      </c>
      <c r="E641" s="8">
        <v>0</v>
      </c>
    </row>
    <row r="642" spans="1:5" ht="15">
      <c r="A642" s="14">
        <v>157</v>
      </c>
      <c r="B642" s="8">
        <v>302</v>
      </c>
      <c r="D642" s="8">
        <v>720</v>
      </c>
      <c r="E642" s="8">
        <v>0</v>
      </c>
    </row>
    <row r="643" spans="1:5" ht="15">
      <c r="A643" s="14">
        <v>158</v>
      </c>
      <c r="B643" s="8">
        <v>524</v>
      </c>
      <c r="D643" s="8">
        <v>654</v>
      </c>
      <c r="E643" s="8">
        <v>16</v>
      </c>
    </row>
    <row r="644" spans="1:5" ht="15">
      <c r="A644" s="14">
        <v>159</v>
      </c>
      <c r="B644" s="8">
        <v>915</v>
      </c>
      <c r="D644" s="8">
        <v>292</v>
      </c>
      <c r="E644" s="8">
        <v>466</v>
      </c>
    </row>
    <row r="645" spans="1:5" ht="15">
      <c r="A645" s="14">
        <v>160</v>
      </c>
      <c r="B645" s="8">
        <v>1301</v>
      </c>
      <c r="D645" s="8">
        <v>822</v>
      </c>
      <c r="E645" s="8">
        <v>0</v>
      </c>
    </row>
    <row r="646" spans="1:5" ht="15">
      <c r="A646" s="14">
        <v>161</v>
      </c>
      <c r="B646" s="8">
        <v>747</v>
      </c>
      <c r="D646" s="8">
        <v>651</v>
      </c>
      <c r="E646" s="8">
        <v>44</v>
      </c>
    </row>
    <row r="647" spans="1:5" ht="15">
      <c r="A647" s="14">
        <v>162</v>
      </c>
      <c r="B647" s="8">
        <v>1042</v>
      </c>
      <c r="D647" s="8">
        <v>344</v>
      </c>
      <c r="E647" s="8">
        <v>0</v>
      </c>
    </row>
    <row r="648" spans="1:5" ht="15">
      <c r="A648" s="14">
        <v>163</v>
      </c>
      <c r="B648" s="8">
        <v>832</v>
      </c>
      <c r="D648" s="8">
        <v>147</v>
      </c>
      <c r="E648" s="8">
        <v>0</v>
      </c>
    </row>
    <row r="649" spans="1:5" ht="15">
      <c r="A649" s="14">
        <v>164</v>
      </c>
      <c r="B649" s="8">
        <v>576</v>
      </c>
      <c r="D649" s="8">
        <v>79</v>
      </c>
      <c r="E649" s="8">
        <v>225</v>
      </c>
    </row>
    <row r="650" spans="1:5" ht="15">
      <c r="A650" s="14">
        <v>165</v>
      </c>
      <c r="B650" s="8">
        <v>294</v>
      </c>
      <c r="D650" s="8">
        <v>268</v>
      </c>
      <c r="E650" s="8">
        <v>0</v>
      </c>
    </row>
    <row r="651" spans="1:5" ht="15">
      <c r="A651" s="14">
        <v>166</v>
      </c>
      <c r="B651" s="8">
        <v>213</v>
      </c>
      <c r="D651" s="8">
        <v>268</v>
      </c>
      <c r="E651" s="8">
        <v>0</v>
      </c>
    </row>
    <row r="652" spans="1:5" ht="15">
      <c r="A652" s="14">
        <v>167</v>
      </c>
      <c r="B652" s="8">
        <v>564</v>
      </c>
      <c r="D652" s="8">
        <v>133</v>
      </c>
      <c r="E652" s="8">
        <v>0</v>
      </c>
    </row>
    <row r="653" spans="1:5" ht="15">
      <c r="A653" s="14">
        <v>168</v>
      </c>
      <c r="B653" s="8">
        <v>779</v>
      </c>
      <c r="D653" s="8">
        <v>131</v>
      </c>
      <c r="E653" s="8">
        <v>0</v>
      </c>
    </row>
    <row r="654" spans="1:5" ht="15">
      <c r="A654" s="14">
        <v>169</v>
      </c>
      <c r="B654" s="8">
        <v>396</v>
      </c>
      <c r="D654" s="8">
        <v>83</v>
      </c>
      <c r="E654" s="8">
        <v>0</v>
      </c>
    </row>
    <row r="655" spans="1:5" ht="15">
      <c r="A655" s="14">
        <v>170</v>
      </c>
      <c r="B655" s="8">
        <v>457</v>
      </c>
      <c r="D655" s="8">
        <v>0</v>
      </c>
      <c r="E655" s="8">
        <v>67</v>
      </c>
    </row>
    <row r="656" spans="1:5" ht="15">
      <c r="A656" s="14">
        <v>171</v>
      </c>
      <c r="B656" s="8">
        <v>639</v>
      </c>
      <c r="D656" s="8">
        <v>24</v>
      </c>
      <c r="E656" s="8">
        <v>64</v>
      </c>
    </row>
    <row r="657" spans="1:5" ht="15">
      <c r="A657" s="14">
        <v>172</v>
      </c>
      <c r="B657" s="8">
        <v>758</v>
      </c>
      <c r="D657" s="8">
        <v>47</v>
      </c>
      <c r="E657" s="8">
        <v>72</v>
      </c>
    </row>
    <row r="658" spans="1:4" ht="15">
      <c r="A658" s="14">
        <v>173</v>
      </c>
      <c r="B658" s="8">
        <v>956</v>
      </c>
      <c r="D658" s="8">
        <v>23</v>
      </c>
    </row>
    <row r="659" spans="1:4" ht="15">
      <c r="A659" s="14">
        <v>174</v>
      </c>
      <c r="B659" s="8">
        <v>922</v>
      </c>
      <c r="D659" s="8">
        <v>46</v>
      </c>
    </row>
    <row r="660" spans="1:4" ht="15">
      <c r="A660" s="14">
        <v>175</v>
      </c>
      <c r="B660" s="8">
        <v>1566</v>
      </c>
      <c r="D660" s="8">
        <v>22</v>
      </c>
    </row>
    <row r="661" spans="1:4" ht="15">
      <c r="A661" s="14">
        <v>176</v>
      </c>
      <c r="B661" s="8">
        <v>1883</v>
      </c>
      <c r="D661" s="8">
        <v>68</v>
      </c>
    </row>
    <row r="662" spans="1:4" ht="15">
      <c r="A662" s="14">
        <v>177</v>
      </c>
      <c r="B662" s="8">
        <v>2612</v>
      </c>
      <c r="D662" s="8">
        <v>19</v>
      </c>
    </row>
    <row r="663" spans="1:4" ht="15">
      <c r="A663" s="14">
        <v>178</v>
      </c>
      <c r="B663" s="8">
        <v>6066</v>
      </c>
      <c r="D663" s="8">
        <v>20</v>
      </c>
    </row>
    <row r="664" spans="1:2" ht="15">
      <c r="A664" s="14">
        <v>179</v>
      </c>
      <c r="B664" s="8">
        <v>9264</v>
      </c>
    </row>
    <row r="665" spans="1:2" ht="15">
      <c r="A665" s="14">
        <v>180</v>
      </c>
      <c r="B665" s="8">
        <v>5340</v>
      </c>
    </row>
    <row r="666" spans="1:2" ht="15">
      <c r="A666" s="14">
        <v>181</v>
      </c>
      <c r="B666" s="8">
        <v>7513</v>
      </c>
    </row>
    <row r="667" spans="1:2" ht="15">
      <c r="A667" s="14">
        <v>182</v>
      </c>
      <c r="B667" s="8">
        <v>11396</v>
      </c>
    </row>
    <row r="668" spans="1:2" ht="15">
      <c r="A668" s="14">
        <v>183</v>
      </c>
      <c r="B668" s="8">
        <v>3863</v>
      </c>
    </row>
    <row r="669" spans="1:2" ht="15">
      <c r="A669" s="14">
        <v>184</v>
      </c>
      <c r="B669" s="8">
        <v>4075</v>
      </c>
    </row>
    <row r="670" spans="1:2" ht="15">
      <c r="A670" s="14">
        <v>185</v>
      </c>
      <c r="B670" s="8">
        <v>9657</v>
      </c>
    </row>
    <row r="671" spans="1:2" ht="15">
      <c r="A671" s="14">
        <v>186</v>
      </c>
      <c r="B671" s="8">
        <v>32287</v>
      </c>
    </row>
    <row r="672" spans="1:2" ht="15">
      <c r="A672" s="14">
        <v>187</v>
      </c>
      <c r="B672" s="8">
        <v>37221</v>
      </c>
    </row>
    <row r="673" spans="1:2" ht="15">
      <c r="A673" s="14">
        <v>188</v>
      </c>
      <c r="B673" s="8">
        <v>35667</v>
      </c>
    </row>
    <row r="674" spans="1:2" ht="15">
      <c r="A674" s="14">
        <v>189</v>
      </c>
      <c r="B674" s="8">
        <v>16170</v>
      </c>
    </row>
    <row r="675" spans="1:2" ht="15">
      <c r="A675" s="14">
        <v>190</v>
      </c>
      <c r="B675" s="8">
        <v>6662</v>
      </c>
    </row>
    <row r="676" spans="1:2" ht="15">
      <c r="A676" s="14">
        <v>191</v>
      </c>
      <c r="B676" s="8">
        <v>4128</v>
      </c>
    </row>
    <row r="677" spans="1:2" ht="15">
      <c r="A677" s="14">
        <v>192</v>
      </c>
      <c r="B677" s="8">
        <v>4720</v>
      </c>
    </row>
    <row r="678" spans="1:2" ht="15">
      <c r="A678" s="14">
        <v>193</v>
      </c>
      <c r="B678" s="8">
        <v>3575</v>
      </c>
    </row>
    <row r="679" spans="1:2" ht="15">
      <c r="A679" s="14">
        <v>194</v>
      </c>
      <c r="B679" s="8">
        <v>3567</v>
      </c>
    </row>
    <row r="680" spans="1:2" ht="15">
      <c r="A680" s="14">
        <v>195</v>
      </c>
      <c r="B680" s="8">
        <v>3969</v>
      </c>
    </row>
    <row r="681" spans="1:2" ht="15">
      <c r="A681" s="14">
        <v>196</v>
      </c>
      <c r="B681" s="8">
        <v>5610</v>
      </c>
    </row>
    <row r="682" spans="1:2" ht="15">
      <c r="A682" s="14">
        <v>197</v>
      </c>
      <c r="B682" s="8">
        <v>5169</v>
      </c>
    </row>
    <row r="683" spans="1:2" ht="15">
      <c r="A683" s="14">
        <v>198</v>
      </c>
      <c r="B683" s="8">
        <v>7173</v>
      </c>
    </row>
    <row r="684" spans="1:2" ht="15">
      <c r="A684" s="14">
        <v>199</v>
      </c>
      <c r="B684" s="8">
        <v>6007</v>
      </c>
    </row>
    <row r="685" spans="1:2" ht="15">
      <c r="A685" s="14">
        <v>200</v>
      </c>
      <c r="B685" s="8">
        <v>5480</v>
      </c>
    </row>
    <row r="686" spans="1:2" ht="15">
      <c r="A686" s="14">
        <v>201</v>
      </c>
      <c r="B686" s="8">
        <v>4423</v>
      </c>
    </row>
    <row r="687" spans="1:2" ht="15">
      <c r="A687" s="14">
        <v>202</v>
      </c>
      <c r="B687" s="8">
        <v>5720</v>
      </c>
    </row>
    <row r="688" spans="1:2" ht="15">
      <c r="A688" s="14">
        <v>203</v>
      </c>
      <c r="B688" s="8">
        <v>11855</v>
      </c>
    </row>
    <row r="689" spans="1:2" ht="15">
      <c r="A689" s="14">
        <v>204</v>
      </c>
      <c r="B689" s="8">
        <v>6682</v>
      </c>
    </row>
    <row r="690" spans="1:2" ht="15">
      <c r="A690" s="14">
        <v>205</v>
      </c>
      <c r="B690" s="8">
        <v>6698</v>
      </c>
    </row>
    <row r="691" spans="1:2" ht="15">
      <c r="A691" s="14">
        <v>206</v>
      </c>
      <c r="B691" s="8">
        <v>4033</v>
      </c>
    </row>
    <row r="692" spans="1:2" ht="15">
      <c r="A692" s="14">
        <v>207</v>
      </c>
      <c r="B692" s="8">
        <v>5444</v>
      </c>
    </row>
    <row r="693" spans="1:2" ht="15">
      <c r="A693" s="14">
        <v>208</v>
      </c>
      <c r="B693" s="8">
        <v>4438</v>
      </c>
    </row>
    <row r="694" spans="1:2" ht="15">
      <c r="A694" s="14">
        <v>209</v>
      </c>
      <c r="B694" s="8">
        <v>6610</v>
      </c>
    </row>
    <row r="695" spans="1:2" ht="15">
      <c r="A695" s="14">
        <v>210</v>
      </c>
      <c r="B695" s="8">
        <v>3787</v>
      </c>
    </row>
    <row r="696" spans="1:2" ht="15">
      <c r="A696" s="14">
        <v>211</v>
      </c>
      <c r="B696" s="8">
        <v>2906</v>
      </c>
    </row>
    <row r="697" spans="1:2" ht="15">
      <c r="A697" s="14">
        <v>212</v>
      </c>
      <c r="B697" s="8">
        <v>4658</v>
      </c>
    </row>
    <row r="698" spans="1:2" ht="15">
      <c r="A698" s="14">
        <v>213</v>
      </c>
      <c r="B698" s="8">
        <v>4765</v>
      </c>
    </row>
    <row r="699" spans="1:2" ht="15">
      <c r="A699" s="14">
        <v>214</v>
      </c>
      <c r="B699" s="8">
        <v>4573</v>
      </c>
    </row>
    <row r="700" spans="1:2" ht="15">
      <c r="A700" s="14">
        <v>215</v>
      </c>
      <c r="B700" s="8">
        <v>5832</v>
      </c>
    </row>
    <row r="701" spans="1:2" ht="15">
      <c r="A701" s="14">
        <v>216</v>
      </c>
      <c r="B701" s="8">
        <v>4507</v>
      </c>
    </row>
    <row r="702" spans="1:2" ht="15">
      <c r="A702" s="14">
        <v>217</v>
      </c>
      <c r="B702" s="8">
        <v>2633</v>
      </c>
    </row>
    <row r="703" spans="1:2" ht="15">
      <c r="A703" s="14">
        <v>218</v>
      </c>
      <c r="B703" s="8">
        <v>3470</v>
      </c>
    </row>
    <row r="704" spans="1:2" ht="15">
      <c r="A704" s="14">
        <v>219</v>
      </c>
      <c r="B704" s="8">
        <v>3850</v>
      </c>
    </row>
    <row r="705" spans="1:2" ht="15">
      <c r="A705" s="14">
        <v>220</v>
      </c>
      <c r="B705" s="8">
        <v>6126</v>
      </c>
    </row>
    <row r="706" spans="1:2" ht="15">
      <c r="A706" s="14">
        <v>221</v>
      </c>
      <c r="B706" s="8">
        <v>4617</v>
      </c>
    </row>
    <row r="707" spans="1:2" ht="15">
      <c r="A707" s="14">
        <v>222</v>
      </c>
      <c r="B707" s="8">
        <v>6306</v>
      </c>
    </row>
    <row r="708" spans="1:2" ht="15">
      <c r="A708" s="14">
        <v>223</v>
      </c>
      <c r="B708" s="8">
        <v>11485</v>
      </c>
    </row>
    <row r="709" spans="1:2" ht="15">
      <c r="A709" s="14">
        <v>224</v>
      </c>
      <c r="B709" s="8">
        <v>15839</v>
      </c>
    </row>
    <row r="710" spans="1:2" ht="15">
      <c r="A710" s="14">
        <v>225</v>
      </c>
      <c r="B710" s="8">
        <v>13629</v>
      </c>
    </row>
    <row r="711" spans="1:2" ht="15">
      <c r="A711" s="14">
        <v>226</v>
      </c>
      <c r="B711" s="8">
        <v>11743</v>
      </c>
    </row>
    <row r="712" spans="1:2" ht="15">
      <c r="A712" s="14">
        <v>227</v>
      </c>
      <c r="B712" s="8">
        <v>8678</v>
      </c>
    </row>
    <row r="713" spans="1:2" ht="15">
      <c r="A713" s="14">
        <v>228</v>
      </c>
      <c r="B713" s="8">
        <v>9858</v>
      </c>
    </row>
    <row r="714" spans="1:2" ht="15">
      <c r="A714" s="14">
        <v>229</v>
      </c>
      <c r="B714" s="8">
        <v>13864</v>
      </c>
    </row>
    <row r="715" spans="1:2" ht="15">
      <c r="A715" s="14">
        <v>230</v>
      </c>
      <c r="B715" s="8">
        <v>11967</v>
      </c>
    </row>
    <row r="716" spans="1:2" ht="15">
      <c r="A716" s="14">
        <v>231</v>
      </c>
      <c r="B716" s="8">
        <v>11735</v>
      </c>
    </row>
    <row r="717" spans="1:2" ht="15">
      <c r="A717" s="14">
        <v>232</v>
      </c>
      <c r="B717" s="8">
        <v>5793</v>
      </c>
    </row>
    <row r="718" spans="1:2" ht="15">
      <c r="A718" s="14">
        <v>233</v>
      </c>
      <c r="B718" s="8">
        <v>17156</v>
      </c>
    </row>
    <row r="719" spans="1:2" ht="15">
      <c r="A719" s="14">
        <v>234</v>
      </c>
      <c r="B719" s="8">
        <v>13405</v>
      </c>
    </row>
    <row r="720" spans="1:2" ht="15">
      <c r="A720" s="14">
        <v>235</v>
      </c>
      <c r="B720" s="8">
        <v>8498</v>
      </c>
    </row>
    <row r="721" spans="1:2" ht="15">
      <c r="A721" s="14">
        <v>236</v>
      </c>
      <c r="B721" s="8">
        <v>9260</v>
      </c>
    </row>
    <row r="722" spans="1:2" ht="15">
      <c r="A722" s="14">
        <v>237</v>
      </c>
      <c r="B722" s="8">
        <v>6829</v>
      </c>
    </row>
    <row r="723" spans="1:2" ht="15">
      <c r="A723" s="14">
        <v>238</v>
      </c>
      <c r="B723" s="8">
        <v>5383</v>
      </c>
    </row>
    <row r="724" spans="1:2" ht="15">
      <c r="A724" s="14">
        <v>239</v>
      </c>
      <c r="B724" s="8">
        <v>1543</v>
      </c>
    </row>
    <row r="725" spans="1:2" ht="15">
      <c r="A725" s="14">
        <v>240</v>
      </c>
      <c r="B725" s="8">
        <v>556</v>
      </c>
    </row>
    <row r="726" spans="1:2" ht="15">
      <c r="A726" s="14">
        <v>241</v>
      </c>
      <c r="B726" s="8">
        <v>789</v>
      </c>
    </row>
    <row r="727" spans="1:2" ht="15">
      <c r="A727" s="14">
        <v>242</v>
      </c>
      <c r="B727" s="8">
        <v>484</v>
      </c>
    </row>
    <row r="728" spans="1:2" ht="15">
      <c r="A728" s="14">
        <v>243</v>
      </c>
      <c r="B728" s="8">
        <v>1893</v>
      </c>
    </row>
    <row r="729" spans="1:2" ht="15">
      <c r="A729" s="14">
        <v>244</v>
      </c>
      <c r="B729" s="8">
        <v>1679</v>
      </c>
    </row>
    <row r="730" spans="1:2" ht="15">
      <c r="A730" s="14">
        <v>245</v>
      </c>
      <c r="B730" s="8">
        <v>1809</v>
      </c>
    </row>
    <row r="731" spans="1:2" ht="15">
      <c r="A731" s="14">
        <v>246</v>
      </c>
      <c r="B731" s="8">
        <v>587</v>
      </c>
    </row>
    <row r="732" spans="1:2" ht="15">
      <c r="A732" s="14">
        <v>247</v>
      </c>
      <c r="B732" s="8">
        <v>272</v>
      </c>
    </row>
    <row r="733" spans="1:2" ht="15">
      <c r="A733" s="14">
        <v>248</v>
      </c>
      <c r="B733" s="8">
        <v>427</v>
      </c>
    </row>
    <row r="734" spans="1:2" ht="15">
      <c r="A734" s="14">
        <v>249</v>
      </c>
      <c r="B734" s="8">
        <v>355</v>
      </c>
    </row>
    <row r="735" spans="1:2" ht="15">
      <c r="A735" s="14">
        <v>250</v>
      </c>
      <c r="B735" s="8">
        <v>363</v>
      </c>
    </row>
    <row r="736" spans="1:2" ht="15">
      <c r="A736" s="14">
        <v>251</v>
      </c>
      <c r="B736" s="8">
        <v>296</v>
      </c>
    </row>
    <row r="737" spans="1:2" ht="15">
      <c r="A737" s="14">
        <v>252</v>
      </c>
      <c r="B737" s="8">
        <v>160</v>
      </c>
    </row>
    <row r="738" spans="1:2" ht="15">
      <c r="A738" s="14">
        <v>253</v>
      </c>
      <c r="B738" s="8">
        <v>254</v>
      </c>
    </row>
    <row r="739" ht="15">
      <c r="A739" s="14">
        <v>254</v>
      </c>
    </row>
    <row r="740" ht="15">
      <c r="A740" s="14">
        <v>255</v>
      </c>
    </row>
    <row r="741" ht="15">
      <c r="A741" s="14">
        <v>256</v>
      </c>
    </row>
    <row r="742" ht="15">
      <c r="A742" s="14">
        <v>257</v>
      </c>
    </row>
    <row r="743" ht="15">
      <c r="A743" s="14">
        <v>258</v>
      </c>
    </row>
    <row r="744" ht="15">
      <c r="A744" s="14">
        <v>259</v>
      </c>
    </row>
    <row r="745" ht="15">
      <c r="A745" s="14">
        <v>260</v>
      </c>
    </row>
    <row r="746" ht="15">
      <c r="A746" s="14">
        <v>261</v>
      </c>
    </row>
    <row r="747" ht="15">
      <c r="A747" s="14">
        <v>262</v>
      </c>
    </row>
    <row r="748" ht="15">
      <c r="A748" s="14">
        <v>263</v>
      </c>
    </row>
    <row r="749" ht="15">
      <c r="A749" s="14">
        <v>264</v>
      </c>
    </row>
    <row r="750" ht="15">
      <c r="A750" s="14">
        <v>265</v>
      </c>
    </row>
    <row r="751" ht="15">
      <c r="A751" s="14">
        <v>266</v>
      </c>
    </row>
    <row r="752" ht="15">
      <c r="A752" s="14">
        <v>267</v>
      </c>
    </row>
    <row r="753" ht="15">
      <c r="A753" s="14">
        <v>268</v>
      </c>
    </row>
    <row r="754" ht="15">
      <c r="A754" s="14">
        <v>269</v>
      </c>
    </row>
    <row r="755" ht="15">
      <c r="A755" s="14">
        <v>270</v>
      </c>
    </row>
    <row r="756" ht="15">
      <c r="A756" s="14">
        <v>271</v>
      </c>
    </row>
    <row r="757" ht="15">
      <c r="A757" s="14">
        <v>272</v>
      </c>
    </row>
    <row r="758" ht="15">
      <c r="A758" s="14">
        <v>273</v>
      </c>
    </row>
    <row r="759" ht="15">
      <c r="A759" s="14">
        <v>274</v>
      </c>
    </row>
    <row r="760" ht="15">
      <c r="A760" s="14">
        <v>275</v>
      </c>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20"/>
  <dimension ref="A1:Y746"/>
  <sheetViews>
    <sheetView workbookViewId="0" topLeftCell="A1">
      <selection activeCell="N3" sqref="N3:N5"/>
    </sheetView>
  </sheetViews>
  <sheetFormatPr defaultColWidth="9.140625" defaultRowHeight="12.75"/>
  <cols>
    <col min="1" max="10" width="9.140625" style="8" customWidth="1"/>
    <col min="11" max="11" width="12.8515625" style="15" bestFit="1" customWidth="1"/>
    <col min="12" max="16384" width="9.140625" style="8" customWidth="1"/>
  </cols>
  <sheetData>
    <row r="1" spans="1:11" s="2" customFormat="1" ht="15">
      <c r="A1" s="1" t="s">
        <v>0</v>
      </c>
      <c r="B1" s="2" t="s">
        <v>1</v>
      </c>
      <c r="C1" s="2" t="s">
        <v>2</v>
      </c>
      <c r="D1" s="2" t="s">
        <v>37</v>
      </c>
      <c r="E1" s="2" t="s">
        <v>38</v>
      </c>
      <c r="K1" s="3"/>
    </row>
    <row r="2" spans="1:11" s="2" customFormat="1" ht="15">
      <c r="A2" s="1" t="s">
        <v>3</v>
      </c>
      <c r="C2" s="2" t="s">
        <v>4</v>
      </c>
      <c r="D2" s="2" t="s">
        <v>5</v>
      </c>
      <c r="E2" s="2" t="s">
        <v>6</v>
      </c>
      <c r="F2" s="2" t="s">
        <v>7</v>
      </c>
      <c r="K2" s="3"/>
    </row>
    <row r="3" spans="1:14" s="2" customFormat="1" ht="15">
      <c r="A3" s="1" t="s">
        <v>8</v>
      </c>
      <c r="B3" s="2">
        <v>1996</v>
      </c>
      <c r="C3" s="2">
        <v>1997</v>
      </c>
      <c r="D3" s="2">
        <v>1998</v>
      </c>
      <c r="E3" s="2">
        <v>1995</v>
      </c>
      <c r="F3" s="2">
        <v>1999</v>
      </c>
      <c r="G3" s="2">
        <v>2000</v>
      </c>
      <c r="H3" s="2">
        <v>2001</v>
      </c>
      <c r="I3" s="2">
        <v>2002</v>
      </c>
      <c r="J3" s="2">
        <v>2003</v>
      </c>
      <c r="K3" s="3" t="s">
        <v>9</v>
      </c>
      <c r="L3" s="2" t="s">
        <v>10</v>
      </c>
      <c r="M3" s="2" t="s">
        <v>8</v>
      </c>
      <c r="N3" s="2" t="s">
        <v>39</v>
      </c>
    </row>
    <row r="4" spans="1:14" s="2" customFormat="1" ht="15">
      <c r="A4" s="1">
        <v>91</v>
      </c>
      <c r="B4" s="4">
        <f aca="true" t="shared" si="0" ref="B4:J4">B197+B378+B564</f>
        <v>19</v>
      </c>
      <c r="C4" s="4">
        <f t="shared" si="0"/>
        <v>22</v>
      </c>
      <c r="D4" s="4">
        <f t="shared" si="0"/>
        <v>713</v>
      </c>
      <c r="E4" s="4">
        <f t="shared" si="0"/>
        <v>468</v>
      </c>
      <c r="F4" s="4">
        <f t="shared" si="0"/>
        <v>96</v>
      </c>
      <c r="G4" s="4">
        <f t="shared" si="0"/>
        <v>1951</v>
      </c>
      <c r="H4" s="4">
        <f t="shared" si="0"/>
        <v>382</v>
      </c>
      <c r="I4" s="4">
        <f t="shared" si="0"/>
        <v>152904</v>
      </c>
      <c r="J4" s="4">
        <f t="shared" si="0"/>
        <v>191</v>
      </c>
      <c r="K4" s="5">
        <f aca="true" t="shared" si="1" ref="K4:K35">AVERAGE(B4:J4)</f>
        <v>17416.222222222223</v>
      </c>
      <c r="L4" s="6">
        <f aca="true" t="shared" si="2" ref="L4:L35">K4/K$191</f>
        <v>0.0057919180303148046</v>
      </c>
      <c r="M4" s="7">
        <v>91</v>
      </c>
      <c r="N4" s="12">
        <f>L4</f>
        <v>0.0057919180303148046</v>
      </c>
    </row>
    <row r="5" spans="1:14" s="2" customFormat="1" ht="15">
      <c r="A5" s="1">
        <v>92</v>
      </c>
      <c r="B5" s="4">
        <f aca="true" t="shared" si="3" ref="B5:J5">B198+B379+B565</f>
        <v>18</v>
      </c>
      <c r="C5" s="4">
        <f t="shared" si="3"/>
        <v>23</v>
      </c>
      <c r="D5" s="4">
        <f t="shared" si="3"/>
        <v>202</v>
      </c>
      <c r="E5" s="4">
        <f t="shared" si="3"/>
        <v>313</v>
      </c>
      <c r="F5" s="4">
        <f t="shared" si="3"/>
        <v>130</v>
      </c>
      <c r="G5" s="4">
        <f t="shared" si="3"/>
        <v>931</v>
      </c>
      <c r="H5" s="4">
        <f t="shared" si="3"/>
        <v>295</v>
      </c>
      <c r="I5" s="4">
        <f t="shared" si="3"/>
        <v>0</v>
      </c>
      <c r="J5" s="4">
        <f t="shared" si="3"/>
        <v>249</v>
      </c>
      <c r="K5" s="5">
        <f t="shared" si="1"/>
        <v>240.11111111111111</v>
      </c>
      <c r="L5" s="6">
        <f t="shared" si="2"/>
        <v>7.985106390919253E-05</v>
      </c>
      <c r="M5" s="7">
        <v>92</v>
      </c>
      <c r="N5" s="12">
        <f>N4+L5</f>
        <v>0.005871769094223997</v>
      </c>
    </row>
    <row r="6" spans="1:14" s="2" customFormat="1" ht="15">
      <c r="A6" s="1">
        <v>93</v>
      </c>
      <c r="B6" s="4">
        <f aca="true" t="shared" si="4" ref="B6:J6">B199+B380+B566</f>
        <v>19</v>
      </c>
      <c r="C6" s="4">
        <f t="shared" si="4"/>
        <v>0</v>
      </c>
      <c r="D6" s="4">
        <f t="shared" si="4"/>
        <v>130</v>
      </c>
      <c r="E6" s="4">
        <f t="shared" si="4"/>
        <v>233</v>
      </c>
      <c r="F6" s="4">
        <f t="shared" si="4"/>
        <v>39</v>
      </c>
      <c r="G6" s="4">
        <f t="shared" si="4"/>
        <v>850</v>
      </c>
      <c r="H6" s="4">
        <f t="shared" si="4"/>
        <v>392</v>
      </c>
      <c r="I6" s="4">
        <f t="shared" si="4"/>
        <v>0</v>
      </c>
      <c r="J6" s="4">
        <f t="shared" si="4"/>
        <v>745</v>
      </c>
      <c r="K6" s="5">
        <f t="shared" si="1"/>
        <v>267.55555555555554</v>
      </c>
      <c r="L6" s="6">
        <f t="shared" si="2"/>
        <v>8.897795552676334E-05</v>
      </c>
      <c r="M6" s="7">
        <v>93</v>
      </c>
      <c r="N6" s="12">
        <f aca="true" t="shared" si="5" ref="N6:N69">N5+L6</f>
        <v>0.0059607470497507605</v>
      </c>
    </row>
    <row r="7" spans="1:14" s="2" customFormat="1" ht="15">
      <c r="A7" s="1">
        <v>94</v>
      </c>
      <c r="B7" s="4">
        <f aca="true" t="shared" si="6" ref="B7:J7">B200+B381+B567</f>
        <v>0</v>
      </c>
      <c r="C7" s="4">
        <f t="shared" si="6"/>
        <v>41</v>
      </c>
      <c r="D7" s="4">
        <f t="shared" si="6"/>
        <v>42</v>
      </c>
      <c r="E7" s="4">
        <f t="shared" si="6"/>
        <v>328</v>
      </c>
      <c r="F7" s="4">
        <f t="shared" si="6"/>
        <v>141</v>
      </c>
      <c r="G7" s="4">
        <f t="shared" si="6"/>
        <v>824</v>
      </c>
      <c r="H7" s="4">
        <f t="shared" si="6"/>
        <v>259</v>
      </c>
      <c r="I7" s="4">
        <f t="shared" si="6"/>
        <v>0</v>
      </c>
      <c r="J7" s="4">
        <f t="shared" si="6"/>
        <v>357</v>
      </c>
      <c r="K7" s="5">
        <f t="shared" si="1"/>
        <v>221.33333333333334</v>
      </c>
      <c r="L7" s="6">
        <f t="shared" si="2"/>
        <v>7.360634859190722E-05</v>
      </c>
      <c r="M7" s="7">
        <v>94</v>
      </c>
      <c r="N7" s="12">
        <f t="shared" si="5"/>
        <v>0.006034353398342668</v>
      </c>
    </row>
    <row r="8" spans="1:14" s="2" customFormat="1" ht="15">
      <c r="A8" s="1">
        <v>95</v>
      </c>
      <c r="B8" s="4">
        <f aca="true" t="shared" si="7" ref="B8:J8">B201+B382+B568</f>
        <v>23</v>
      </c>
      <c r="C8" s="4">
        <f t="shared" si="7"/>
        <v>39</v>
      </c>
      <c r="D8" s="4">
        <f t="shared" si="7"/>
        <v>103</v>
      </c>
      <c r="E8" s="4">
        <f t="shared" si="7"/>
        <v>269</v>
      </c>
      <c r="F8" s="4">
        <f t="shared" si="7"/>
        <v>58</v>
      </c>
      <c r="G8" s="4">
        <f t="shared" si="7"/>
        <v>1328</v>
      </c>
      <c r="H8" s="4">
        <f t="shared" si="7"/>
        <v>311</v>
      </c>
      <c r="I8" s="4">
        <f t="shared" si="7"/>
        <v>3785</v>
      </c>
      <c r="J8" s="4">
        <f t="shared" si="7"/>
        <v>293</v>
      </c>
      <c r="K8" s="5">
        <f t="shared" si="1"/>
        <v>689.8888888888889</v>
      </c>
      <c r="L8" s="6">
        <f t="shared" si="2"/>
        <v>0.00022942862369836948</v>
      </c>
      <c r="M8" s="7">
        <v>95</v>
      </c>
      <c r="N8" s="12">
        <f t="shared" si="5"/>
        <v>0.006263782022041037</v>
      </c>
    </row>
    <row r="9" spans="1:14" s="2" customFormat="1" ht="15">
      <c r="A9" s="1">
        <v>96</v>
      </c>
      <c r="B9" s="4">
        <f aca="true" t="shared" si="8" ref="B9:J9">B202+B383+B569</f>
        <v>0</v>
      </c>
      <c r="C9" s="4">
        <f t="shared" si="8"/>
        <v>32</v>
      </c>
      <c r="D9" s="4">
        <f t="shared" si="8"/>
        <v>85</v>
      </c>
      <c r="E9" s="4">
        <f t="shared" si="8"/>
        <v>364</v>
      </c>
      <c r="F9" s="4">
        <f t="shared" si="8"/>
        <v>79</v>
      </c>
      <c r="G9" s="4">
        <f t="shared" si="8"/>
        <v>201</v>
      </c>
      <c r="H9" s="4">
        <f t="shared" si="8"/>
        <v>160</v>
      </c>
      <c r="I9" s="4">
        <f t="shared" si="8"/>
        <v>2358</v>
      </c>
      <c r="J9" s="4">
        <f t="shared" si="8"/>
        <v>129</v>
      </c>
      <c r="K9" s="5">
        <f t="shared" si="1"/>
        <v>378.6666666666667</v>
      </c>
      <c r="L9" s="6">
        <f t="shared" si="2"/>
        <v>0.00012592893373555213</v>
      </c>
      <c r="M9" s="7">
        <v>96</v>
      </c>
      <c r="N9" s="12">
        <f t="shared" si="5"/>
        <v>0.00638971095577659</v>
      </c>
    </row>
    <row r="10" spans="1:14" s="2" customFormat="1" ht="15">
      <c r="A10" s="1">
        <v>97</v>
      </c>
      <c r="B10" s="4">
        <f aca="true" t="shared" si="9" ref="B10:J10">B203+B384+B570</f>
        <v>0</v>
      </c>
      <c r="C10" s="4">
        <f t="shared" si="9"/>
        <v>29</v>
      </c>
      <c r="D10" s="4">
        <f t="shared" si="9"/>
        <v>10</v>
      </c>
      <c r="E10" s="4">
        <f t="shared" si="9"/>
        <v>371</v>
      </c>
      <c r="F10" s="4">
        <f t="shared" si="9"/>
        <v>93</v>
      </c>
      <c r="G10" s="4">
        <f t="shared" si="9"/>
        <v>674</v>
      </c>
      <c r="H10" s="4">
        <f t="shared" si="9"/>
        <v>129</v>
      </c>
      <c r="I10" s="4">
        <f t="shared" si="9"/>
        <v>1994</v>
      </c>
      <c r="J10" s="4">
        <f t="shared" si="9"/>
        <v>270</v>
      </c>
      <c r="K10" s="5">
        <f t="shared" si="1"/>
        <v>396.6666666666667</v>
      </c>
      <c r="L10" s="6">
        <f t="shared" si="2"/>
        <v>0.0001319149922053759</v>
      </c>
      <c r="M10" s="7">
        <v>97</v>
      </c>
      <c r="N10" s="12">
        <f t="shared" si="5"/>
        <v>0.006521625947981965</v>
      </c>
    </row>
    <row r="11" spans="1:15" s="2" customFormat="1" ht="15">
      <c r="A11" s="1">
        <v>98</v>
      </c>
      <c r="B11" s="4">
        <f aca="true" t="shared" si="10" ref="B11:J11">B204+B385+B571</f>
        <v>26</v>
      </c>
      <c r="C11" s="4">
        <f t="shared" si="10"/>
        <v>31</v>
      </c>
      <c r="D11" s="4">
        <f t="shared" si="10"/>
        <v>67</v>
      </c>
      <c r="E11" s="4">
        <f t="shared" si="10"/>
        <v>413</v>
      </c>
      <c r="F11" s="4">
        <f t="shared" si="10"/>
        <v>80</v>
      </c>
      <c r="G11" s="4">
        <f t="shared" si="10"/>
        <v>768</v>
      </c>
      <c r="H11" s="4">
        <f t="shared" si="10"/>
        <v>117</v>
      </c>
      <c r="I11" s="4">
        <f t="shared" si="10"/>
        <v>2058</v>
      </c>
      <c r="J11" s="4">
        <f t="shared" si="10"/>
        <v>636</v>
      </c>
      <c r="K11" s="5">
        <f t="shared" si="1"/>
        <v>466.22222222222223</v>
      </c>
      <c r="L11" s="6">
        <f t="shared" si="2"/>
        <v>0.00015504630456407767</v>
      </c>
      <c r="M11" s="7">
        <v>98</v>
      </c>
      <c r="N11" s="12">
        <f t="shared" si="5"/>
        <v>0.006676672252546043</v>
      </c>
      <c r="O11" s="2" t="s">
        <v>11</v>
      </c>
    </row>
    <row r="12" spans="1:14" s="2" customFormat="1" ht="15">
      <c r="A12" s="1">
        <v>99</v>
      </c>
      <c r="B12" s="4">
        <f aca="true" t="shared" si="11" ref="B12:J12">B205+B386+B572</f>
        <v>72</v>
      </c>
      <c r="C12" s="4">
        <f t="shared" si="11"/>
        <v>52</v>
      </c>
      <c r="D12" s="4">
        <f t="shared" si="11"/>
        <v>52</v>
      </c>
      <c r="E12" s="4">
        <f t="shared" si="11"/>
        <v>313</v>
      </c>
      <c r="F12" s="4">
        <f t="shared" si="11"/>
        <v>21</v>
      </c>
      <c r="G12" s="4">
        <f t="shared" si="11"/>
        <v>1009</v>
      </c>
      <c r="H12" s="4">
        <f t="shared" si="11"/>
        <v>152</v>
      </c>
      <c r="I12" s="4">
        <f t="shared" si="11"/>
        <v>2215</v>
      </c>
      <c r="J12" s="4">
        <f t="shared" si="11"/>
        <v>282</v>
      </c>
      <c r="K12" s="5">
        <f t="shared" si="1"/>
        <v>463.1111111111111</v>
      </c>
      <c r="L12" s="6">
        <f t="shared" si="2"/>
        <v>0.00015401167717423158</v>
      </c>
      <c r="M12" s="7">
        <v>99</v>
      </c>
      <c r="N12" s="12">
        <f t="shared" si="5"/>
        <v>0.0068306839297202744</v>
      </c>
    </row>
    <row r="13" spans="1:25" s="2" customFormat="1" ht="15">
      <c r="A13" s="1">
        <v>100</v>
      </c>
      <c r="B13" s="4">
        <f aca="true" t="shared" si="12" ref="B13:J13">B206+B387+B573</f>
        <v>0</v>
      </c>
      <c r="C13" s="4">
        <f t="shared" si="12"/>
        <v>82</v>
      </c>
      <c r="D13" s="4">
        <f t="shared" si="12"/>
        <v>0</v>
      </c>
      <c r="E13" s="4">
        <f t="shared" si="12"/>
        <v>262</v>
      </c>
      <c r="F13" s="4">
        <f t="shared" si="12"/>
        <v>21</v>
      </c>
      <c r="G13" s="4">
        <f t="shared" si="12"/>
        <v>927</v>
      </c>
      <c r="H13" s="4">
        <f t="shared" si="12"/>
        <v>0</v>
      </c>
      <c r="I13" s="4">
        <f t="shared" si="12"/>
        <v>2375</v>
      </c>
      <c r="J13" s="4">
        <f t="shared" si="12"/>
        <v>889</v>
      </c>
      <c r="K13" s="5">
        <f t="shared" si="1"/>
        <v>506.22222222222223</v>
      </c>
      <c r="L13" s="6">
        <f t="shared" si="2"/>
        <v>0.00016834865671924162</v>
      </c>
      <c r="M13" s="7">
        <v>100</v>
      </c>
      <c r="N13" s="12">
        <f t="shared" si="5"/>
        <v>0.006999032586439516</v>
      </c>
      <c r="P13" s="3" t="s">
        <v>9</v>
      </c>
      <c r="Q13" s="2">
        <v>1996</v>
      </c>
      <c r="R13" s="2">
        <v>1997</v>
      </c>
      <c r="S13" s="2">
        <v>1998</v>
      </c>
      <c r="T13" s="2">
        <v>1995</v>
      </c>
      <c r="U13" s="2">
        <v>1999</v>
      </c>
      <c r="V13" s="2">
        <v>2000</v>
      </c>
      <c r="W13" s="2">
        <v>2001</v>
      </c>
      <c r="X13" s="2">
        <v>2002</v>
      </c>
      <c r="Y13" s="2">
        <v>2003</v>
      </c>
    </row>
    <row r="14" spans="1:25" s="2" customFormat="1" ht="15">
      <c r="A14" s="1">
        <v>101</v>
      </c>
      <c r="B14" s="4">
        <f aca="true" t="shared" si="13" ref="B14:J14">B207+B388+B574</f>
        <v>86</v>
      </c>
      <c r="C14" s="4">
        <f t="shared" si="13"/>
        <v>16</v>
      </c>
      <c r="D14" s="4">
        <f t="shared" si="13"/>
        <v>0</v>
      </c>
      <c r="E14" s="4">
        <f t="shared" si="13"/>
        <v>303</v>
      </c>
      <c r="F14" s="4">
        <f t="shared" si="13"/>
        <v>10</v>
      </c>
      <c r="G14" s="4">
        <f t="shared" si="13"/>
        <v>661</v>
      </c>
      <c r="H14" s="4">
        <f t="shared" si="13"/>
        <v>0</v>
      </c>
      <c r="I14" s="4">
        <f t="shared" si="13"/>
        <v>3934</v>
      </c>
      <c r="J14" s="4">
        <f t="shared" si="13"/>
        <v>575</v>
      </c>
      <c r="K14" s="5">
        <f t="shared" si="1"/>
        <v>620.5555555555555</v>
      </c>
      <c r="L14" s="6">
        <f t="shared" si="2"/>
        <v>0.00020637121329608526</v>
      </c>
      <c r="M14" s="7">
        <v>101</v>
      </c>
      <c r="N14" s="12">
        <f t="shared" si="5"/>
        <v>0.0072054037997356015</v>
      </c>
      <c r="O14" s="8" t="s">
        <v>12</v>
      </c>
      <c r="P14" s="9">
        <f>SUM(L96:L115)</f>
        <v>0.25378556305327854</v>
      </c>
      <c r="Q14" s="9">
        <f aca="true" t="shared" si="14" ref="Q14:Y14">SUM(B96:B115)/Q20</f>
        <v>0.17896630204890257</v>
      </c>
      <c r="R14" s="9">
        <f t="shared" si="14"/>
        <v>0.15299268116942688</v>
      </c>
      <c r="S14" s="9">
        <f t="shared" si="14"/>
        <v>0.09563429589960153</v>
      </c>
      <c r="T14" s="9">
        <f t="shared" si="14"/>
        <v>0.19901047520872012</v>
      </c>
      <c r="U14" s="9">
        <f t="shared" si="14"/>
        <v>0.22419683935039345</v>
      </c>
      <c r="V14" s="9">
        <f t="shared" si="14"/>
        <v>0.05582593634985928</v>
      </c>
      <c r="W14" s="9">
        <f t="shared" si="14"/>
        <v>0.23468954064500777</v>
      </c>
      <c r="X14" s="9">
        <f t="shared" si="14"/>
        <v>0.3796713737772443</v>
      </c>
      <c r="Y14" s="9">
        <f t="shared" si="14"/>
        <v>0.3001708086110634</v>
      </c>
    </row>
    <row r="15" spans="1:25" s="2" customFormat="1" ht="15">
      <c r="A15" s="1">
        <v>102</v>
      </c>
      <c r="B15" s="4">
        <f aca="true" t="shared" si="15" ref="B15:J15">B208+B389+B575</f>
        <v>0</v>
      </c>
      <c r="C15" s="4">
        <f t="shared" si="15"/>
        <v>30</v>
      </c>
      <c r="D15" s="4">
        <f t="shared" si="15"/>
        <v>0</v>
      </c>
      <c r="E15" s="4">
        <f t="shared" si="15"/>
        <v>395</v>
      </c>
      <c r="F15" s="4">
        <f t="shared" si="15"/>
        <v>27</v>
      </c>
      <c r="G15" s="4">
        <f t="shared" si="15"/>
        <v>657</v>
      </c>
      <c r="H15" s="4">
        <f t="shared" si="15"/>
        <v>0</v>
      </c>
      <c r="I15" s="4">
        <f t="shared" si="15"/>
        <v>3968</v>
      </c>
      <c r="J15" s="4">
        <f t="shared" si="15"/>
        <v>584</v>
      </c>
      <c r="K15" s="5">
        <f t="shared" si="1"/>
        <v>629</v>
      </c>
      <c r="L15" s="6">
        <f t="shared" si="2"/>
        <v>0.00020917948763995322</v>
      </c>
      <c r="M15" s="7">
        <v>102</v>
      </c>
      <c r="N15" s="12">
        <f t="shared" si="5"/>
        <v>0.0074145832873755545</v>
      </c>
      <c r="O15" s="8" t="s">
        <v>13</v>
      </c>
      <c r="P15" s="9">
        <f>SUM(L116:L126)</f>
        <v>0.0408687056733756</v>
      </c>
      <c r="Q15" s="9">
        <f aca="true" t="shared" si="16" ref="Q15:Y15">SUM(B116:B126)/Q20</f>
        <v>0.022534668053088198</v>
      </c>
      <c r="R15" s="9">
        <f t="shared" si="16"/>
        <v>0.06489121562590153</v>
      </c>
      <c r="S15" s="9">
        <f t="shared" si="16"/>
        <v>0.03728764703762884</v>
      </c>
      <c r="T15" s="9">
        <f t="shared" si="16"/>
        <v>0.018165112103828273</v>
      </c>
      <c r="U15" s="9">
        <f t="shared" si="16"/>
        <v>0.06382613077475384</v>
      </c>
      <c r="V15" s="9">
        <f t="shared" si="16"/>
        <v>0.006910586707079455</v>
      </c>
      <c r="W15" s="9">
        <f t="shared" si="16"/>
        <v>0.06464555534929858</v>
      </c>
      <c r="X15" s="9">
        <f t="shared" si="16"/>
        <v>0.03952561446437272</v>
      </c>
      <c r="Y15" s="9">
        <f t="shared" si="16"/>
        <v>0.046302388844300116</v>
      </c>
    </row>
    <row r="16" spans="1:25" s="2" customFormat="1" ht="15">
      <c r="A16" s="1">
        <v>103</v>
      </c>
      <c r="B16" s="4">
        <f aca="true" t="shared" si="17" ref="B16:J16">B209+B390+B576</f>
        <v>0</v>
      </c>
      <c r="C16" s="4">
        <f t="shared" si="17"/>
        <v>24</v>
      </c>
      <c r="D16" s="4">
        <f t="shared" si="17"/>
        <v>0</v>
      </c>
      <c r="E16" s="4">
        <f t="shared" si="17"/>
        <v>462</v>
      </c>
      <c r="F16" s="4">
        <f t="shared" si="17"/>
        <v>10</v>
      </c>
      <c r="G16" s="4">
        <f t="shared" si="17"/>
        <v>914</v>
      </c>
      <c r="H16" s="4">
        <f t="shared" si="17"/>
        <v>202</v>
      </c>
      <c r="I16" s="4">
        <f t="shared" si="17"/>
        <v>2678</v>
      </c>
      <c r="J16" s="4">
        <f t="shared" si="17"/>
        <v>368</v>
      </c>
      <c r="K16" s="5">
        <f t="shared" si="1"/>
        <v>517.5555555555555</v>
      </c>
      <c r="L16" s="6">
        <f t="shared" si="2"/>
        <v>0.00017211765649653807</v>
      </c>
      <c r="M16" s="7">
        <v>103</v>
      </c>
      <c r="N16" s="12">
        <f t="shared" si="5"/>
        <v>0.0075867009438720925</v>
      </c>
      <c r="O16" s="10" t="s">
        <v>14</v>
      </c>
      <c r="P16" s="9">
        <f>SUM(L127:L141)</f>
        <v>0.027565429743756416</v>
      </c>
      <c r="Q16" s="9">
        <f aca="true" t="shared" si="18" ref="Q16:Y16">SUM(B127:B141)/Q20</f>
        <v>0.010654126904739939</v>
      </c>
      <c r="R16" s="9">
        <f t="shared" si="18"/>
        <v>0.037720757833254265</v>
      </c>
      <c r="S16" s="9">
        <f t="shared" si="18"/>
        <v>0.016138935439110963</v>
      </c>
      <c r="T16" s="9">
        <f t="shared" si="18"/>
        <v>0.008392896955792479</v>
      </c>
      <c r="U16" s="9">
        <f t="shared" si="18"/>
        <v>0.030259338713224424</v>
      </c>
      <c r="V16" s="9">
        <f t="shared" si="18"/>
        <v>0.02014769911717303</v>
      </c>
      <c r="W16" s="9">
        <f t="shared" si="18"/>
        <v>0.1158747712757456</v>
      </c>
      <c r="X16" s="9">
        <f t="shared" si="18"/>
        <v>0.016934519738583453</v>
      </c>
      <c r="Y16" s="9">
        <f t="shared" si="18"/>
        <v>0.01566145068538627</v>
      </c>
    </row>
    <row r="17" spans="1:25" s="2" customFormat="1" ht="15">
      <c r="A17" s="1">
        <v>104</v>
      </c>
      <c r="B17" s="4">
        <f aca="true" t="shared" si="19" ref="B17:J17">B210+B391+B577</f>
        <v>0</v>
      </c>
      <c r="C17" s="4">
        <f t="shared" si="19"/>
        <v>0</v>
      </c>
      <c r="D17" s="4">
        <f t="shared" si="19"/>
        <v>61</v>
      </c>
      <c r="E17" s="4">
        <f t="shared" si="19"/>
        <v>9721</v>
      </c>
      <c r="F17" s="4">
        <f t="shared" si="19"/>
        <v>27</v>
      </c>
      <c r="G17" s="4">
        <f t="shared" si="19"/>
        <v>232</v>
      </c>
      <c r="H17" s="4">
        <f t="shared" si="19"/>
        <v>181</v>
      </c>
      <c r="I17" s="4">
        <f t="shared" si="19"/>
        <v>4280</v>
      </c>
      <c r="J17" s="4">
        <f t="shared" si="19"/>
        <v>817</v>
      </c>
      <c r="K17" s="5">
        <f t="shared" si="1"/>
        <v>1702.111111111111</v>
      </c>
      <c r="L17" s="6">
        <f t="shared" si="2"/>
        <v>0.0005660520351804351</v>
      </c>
      <c r="M17" s="7">
        <v>104</v>
      </c>
      <c r="N17" s="12">
        <f t="shared" si="5"/>
        <v>0.008152752979052528</v>
      </c>
      <c r="O17" s="10" t="s">
        <v>15</v>
      </c>
      <c r="P17" s="9">
        <f>SUM(L142:L157)</f>
        <v>0.01019019296650693</v>
      </c>
      <c r="Q17" s="9">
        <f aca="true" t="shared" si="20" ref="Q17:Y17">SUM(B142:B157)/Q20</f>
        <v>0.006002354326890728</v>
      </c>
      <c r="R17" s="9">
        <f t="shared" si="20"/>
        <v>0.012569028480956411</v>
      </c>
      <c r="S17" s="9">
        <f t="shared" si="20"/>
        <v>0.005017129419585114</v>
      </c>
      <c r="T17" s="9">
        <f t="shared" si="20"/>
        <v>0.003750721395148882</v>
      </c>
      <c r="U17" s="9">
        <f t="shared" si="20"/>
        <v>0.011513462107012354</v>
      </c>
      <c r="V17" s="9">
        <f t="shared" si="20"/>
        <v>0.0025907483582304973</v>
      </c>
      <c r="W17" s="9">
        <f t="shared" si="20"/>
        <v>0.053955272179175034</v>
      </c>
      <c r="X17" s="9">
        <f t="shared" si="20"/>
        <v>0.0041824773915449</v>
      </c>
      <c r="Y17" s="9">
        <f t="shared" si="20"/>
        <v>0.004463879586748832</v>
      </c>
    </row>
    <row r="18" spans="1:25" s="2" customFormat="1" ht="15">
      <c r="A18" s="1">
        <v>105</v>
      </c>
      <c r="B18" s="4">
        <f aca="true" t="shared" si="21" ref="B18:J18">B211+B392+B578</f>
        <v>0</v>
      </c>
      <c r="C18" s="4">
        <f t="shared" si="21"/>
        <v>14</v>
      </c>
      <c r="D18" s="4">
        <f t="shared" si="21"/>
        <v>61</v>
      </c>
      <c r="E18" s="4">
        <f t="shared" si="21"/>
        <v>196141</v>
      </c>
      <c r="F18" s="4">
        <f t="shared" si="21"/>
        <v>53</v>
      </c>
      <c r="G18" s="4">
        <f t="shared" si="21"/>
        <v>909</v>
      </c>
      <c r="H18" s="4">
        <f t="shared" si="21"/>
        <v>260</v>
      </c>
      <c r="I18" s="4">
        <f t="shared" si="21"/>
        <v>6404</v>
      </c>
      <c r="J18" s="4">
        <f t="shared" si="21"/>
        <v>16149</v>
      </c>
      <c r="K18" s="5">
        <f t="shared" si="1"/>
        <v>24443.444444444445</v>
      </c>
      <c r="L18" s="6">
        <f t="shared" si="2"/>
        <v>0.00812888264712965</v>
      </c>
      <c r="M18" s="7">
        <v>105</v>
      </c>
      <c r="N18" s="12">
        <f t="shared" si="5"/>
        <v>0.016281635626182178</v>
      </c>
      <c r="O18" s="8" t="s">
        <v>16</v>
      </c>
      <c r="P18" s="9">
        <f aca="true" t="shared" si="22" ref="P18:Y18">P16+P17</f>
        <v>0.03775562271026335</v>
      </c>
      <c r="Q18" s="9">
        <f t="shared" si="22"/>
        <v>0.016656481231630667</v>
      </c>
      <c r="R18" s="9">
        <f t="shared" si="22"/>
        <v>0.050289786314210674</v>
      </c>
      <c r="S18" s="9">
        <f t="shared" si="22"/>
        <v>0.021156064858696078</v>
      </c>
      <c r="T18" s="9">
        <f t="shared" si="22"/>
        <v>0.012143618350941361</v>
      </c>
      <c r="U18" s="9">
        <f t="shared" si="22"/>
        <v>0.04177280082023678</v>
      </c>
      <c r="V18" s="9">
        <f t="shared" si="22"/>
        <v>0.022738447475403527</v>
      </c>
      <c r="W18" s="9">
        <f t="shared" si="22"/>
        <v>0.16983004345492064</v>
      </c>
      <c r="X18" s="9">
        <f t="shared" si="22"/>
        <v>0.021116997130128354</v>
      </c>
      <c r="Y18" s="9">
        <f t="shared" si="22"/>
        <v>0.020125330272135103</v>
      </c>
    </row>
    <row r="19" spans="1:25" s="2" customFormat="1" ht="15">
      <c r="A19" s="1">
        <v>106</v>
      </c>
      <c r="B19" s="4">
        <f aca="true" t="shared" si="23" ref="B19:J19">B212+B393+B579</f>
        <v>41</v>
      </c>
      <c r="C19" s="4">
        <f t="shared" si="23"/>
        <v>0</v>
      </c>
      <c r="D19" s="4">
        <f t="shared" si="23"/>
        <v>32</v>
      </c>
      <c r="E19" s="4">
        <f t="shared" si="23"/>
        <v>118653</v>
      </c>
      <c r="F19" s="4">
        <f t="shared" si="23"/>
        <v>47</v>
      </c>
      <c r="G19" s="4">
        <f t="shared" si="23"/>
        <v>1129</v>
      </c>
      <c r="H19" s="4">
        <f t="shared" si="23"/>
        <v>275</v>
      </c>
      <c r="I19" s="4">
        <f t="shared" si="23"/>
        <v>8735</v>
      </c>
      <c r="J19" s="4">
        <f t="shared" si="23"/>
        <v>563878</v>
      </c>
      <c r="K19" s="5">
        <f t="shared" si="1"/>
        <v>76976.66666666667</v>
      </c>
      <c r="L19" s="6">
        <f t="shared" si="2"/>
        <v>0.025599268193266772</v>
      </c>
      <c r="M19" s="7">
        <v>106</v>
      </c>
      <c r="N19" s="12">
        <f t="shared" si="5"/>
        <v>0.04188090381944895</v>
      </c>
      <c r="O19" s="4" t="s">
        <v>17</v>
      </c>
      <c r="P19" s="11">
        <f aca="true" t="shared" si="24" ref="P19:Y19">SUM(P14:P17)</f>
        <v>0.33240989143691746</v>
      </c>
      <c r="Q19" s="9">
        <f t="shared" si="24"/>
        <v>0.21815745133362144</v>
      </c>
      <c r="R19" s="9">
        <f t="shared" si="24"/>
        <v>0.2681736831095391</v>
      </c>
      <c r="S19" s="9">
        <f t="shared" si="24"/>
        <v>0.15407800779592645</v>
      </c>
      <c r="T19" s="9">
        <f t="shared" si="24"/>
        <v>0.22931920566348973</v>
      </c>
      <c r="U19" s="9">
        <f t="shared" si="24"/>
        <v>0.3297957709453841</v>
      </c>
      <c r="V19" s="9">
        <f t="shared" si="24"/>
        <v>0.08547497053234225</v>
      </c>
      <c r="W19" s="9">
        <f t="shared" si="24"/>
        <v>0.469165139449227</v>
      </c>
      <c r="X19" s="9">
        <f t="shared" si="24"/>
        <v>0.4403139853717454</v>
      </c>
      <c r="Y19" s="9">
        <f t="shared" si="24"/>
        <v>0.36659852772749857</v>
      </c>
    </row>
    <row r="20" spans="1:25" s="2" customFormat="1" ht="15">
      <c r="A20" s="1">
        <v>107</v>
      </c>
      <c r="B20" s="4">
        <f aca="true" t="shared" si="25" ref="B20:J20">B213+B394+B580</f>
        <v>77</v>
      </c>
      <c r="C20" s="4">
        <f t="shared" si="25"/>
        <v>33</v>
      </c>
      <c r="D20" s="4">
        <f t="shared" si="25"/>
        <v>48</v>
      </c>
      <c r="E20" s="4">
        <f t="shared" si="25"/>
        <v>67750</v>
      </c>
      <c r="F20" s="4">
        <f t="shared" si="25"/>
        <v>58</v>
      </c>
      <c r="G20" s="4">
        <f t="shared" si="25"/>
        <v>1022</v>
      </c>
      <c r="H20" s="4">
        <f t="shared" si="25"/>
        <v>214</v>
      </c>
      <c r="I20" s="4">
        <f t="shared" si="25"/>
        <v>8322</v>
      </c>
      <c r="J20" s="4">
        <f t="shared" si="25"/>
        <v>107697</v>
      </c>
      <c r="K20" s="5">
        <f t="shared" si="1"/>
        <v>20580.11111111111</v>
      </c>
      <c r="L20" s="6">
        <f t="shared" si="2"/>
        <v>0.006844097134810064</v>
      </c>
      <c r="M20" s="7">
        <v>107</v>
      </c>
      <c r="N20" s="12">
        <f t="shared" si="5"/>
        <v>0.048725000954259017</v>
      </c>
      <c r="P20" s="4" t="s">
        <v>18</v>
      </c>
      <c r="Q20" s="4">
        <f aca="true" t="shared" si="26" ref="Q20:Y20">SUM(B4:B188)</f>
        <v>1441601</v>
      </c>
      <c r="R20" s="4">
        <f t="shared" si="26"/>
        <v>1462802</v>
      </c>
      <c r="S20" s="4">
        <f t="shared" si="26"/>
        <v>1359941</v>
      </c>
      <c r="T20" s="4">
        <f t="shared" si="26"/>
        <v>2812259</v>
      </c>
      <c r="U20" s="4">
        <f t="shared" si="26"/>
        <v>1373262</v>
      </c>
      <c r="V20" s="4">
        <f t="shared" si="26"/>
        <v>2078550</v>
      </c>
      <c r="W20" s="4">
        <f t="shared" si="26"/>
        <v>2790478</v>
      </c>
      <c r="X20" s="4">
        <f t="shared" si="26"/>
        <v>6192263</v>
      </c>
      <c r="Y20" s="4">
        <f t="shared" si="26"/>
        <v>7551727</v>
      </c>
    </row>
    <row r="21" spans="1:14" s="2" customFormat="1" ht="15">
      <c r="A21" s="1">
        <v>108</v>
      </c>
      <c r="B21" s="4">
        <f aca="true" t="shared" si="27" ref="B21:J21">B214+B395+B581</f>
        <v>0</v>
      </c>
      <c r="C21" s="4">
        <f t="shared" si="27"/>
        <v>118</v>
      </c>
      <c r="D21" s="4">
        <f t="shared" si="27"/>
        <v>74</v>
      </c>
      <c r="E21" s="4">
        <f t="shared" si="27"/>
        <v>40392</v>
      </c>
      <c r="F21" s="4">
        <f t="shared" si="27"/>
        <v>55</v>
      </c>
      <c r="G21" s="4">
        <f t="shared" si="27"/>
        <v>295</v>
      </c>
      <c r="H21" s="4">
        <f t="shared" si="27"/>
        <v>1228</v>
      </c>
      <c r="I21" s="4">
        <f t="shared" si="27"/>
        <v>10023</v>
      </c>
      <c r="J21" s="4">
        <f t="shared" si="27"/>
        <v>12645</v>
      </c>
      <c r="K21" s="5">
        <f t="shared" si="1"/>
        <v>7203.333333333333</v>
      </c>
      <c r="L21" s="6">
        <f t="shared" si="2"/>
        <v>0.0023955319172757755</v>
      </c>
      <c r="M21" s="7">
        <v>108</v>
      </c>
      <c r="N21" s="12">
        <f t="shared" si="5"/>
        <v>0.05112053287153479</v>
      </c>
    </row>
    <row r="22" spans="1:17" s="2" customFormat="1" ht="15">
      <c r="A22" s="1">
        <v>109</v>
      </c>
      <c r="B22" s="4">
        <f aca="true" t="shared" si="28" ref="B22:J22">B215+B396+B582</f>
        <v>461641</v>
      </c>
      <c r="C22" s="4">
        <f t="shared" si="28"/>
        <v>64287</v>
      </c>
      <c r="D22" s="4">
        <f t="shared" si="28"/>
        <v>48</v>
      </c>
      <c r="E22" s="4">
        <f t="shared" si="28"/>
        <v>29393</v>
      </c>
      <c r="F22" s="4">
        <f t="shared" si="28"/>
        <v>68</v>
      </c>
      <c r="G22" s="4">
        <f t="shared" si="28"/>
        <v>457</v>
      </c>
      <c r="H22" s="4">
        <f t="shared" si="28"/>
        <v>38209</v>
      </c>
      <c r="I22" s="4">
        <f t="shared" si="28"/>
        <v>6024</v>
      </c>
      <c r="J22" s="4">
        <f t="shared" si="28"/>
        <v>12156</v>
      </c>
      <c r="K22" s="5">
        <f t="shared" si="1"/>
        <v>68031.44444444444</v>
      </c>
      <c r="L22" s="6">
        <f t="shared" si="2"/>
        <v>0.02262445579061181</v>
      </c>
      <c r="M22" s="7">
        <v>109</v>
      </c>
      <c r="N22" s="12">
        <f t="shared" si="5"/>
        <v>0.0737449886621466</v>
      </c>
      <c r="Q22" s="12"/>
    </row>
    <row r="23" spans="1:19" s="2" customFormat="1" ht="15">
      <c r="A23" s="1">
        <v>110</v>
      </c>
      <c r="B23" s="4">
        <f aca="true" t="shared" si="29" ref="B23:J23">B216+B397+B583</f>
        <v>27524</v>
      </c>
      <c r="C23" s="4">
        <f t="shared" si="29"/>
        <v>15631</v>
      </c>
      <c r="D23" s="4">
        <f t="shared" si="29"/>
        <v>52</v>
      </c>
      <c r="E23" s="4">
        <f t="shared" si="29"/>
        <v>20851</v>
      </c>
      <c r="F23" s="4">
        <f t="shared" si="29"/>
        <v>38</v>
      </c>
      <c r="G23" s="4">
        <f t="shared" si="29"/>
        <v>486</v>
      </c>
      <c r="H23" s="4">
        <f t="shared" si="29"/>
        <v>91601</v>
      </c>
      <c r="I23" s="4">
        <f t="shared" si="29"/>
        <v>4565</v>
      </c>
      <c r="J23" s="4">
        <f t="shared" si="29"/>
        <v>6639</v>
      </c>
      <c r="K23" s="5">
        <f t="shared" si="1"/>
        <v>18598.555555555555</v>
      </c>
      <c r="L23" s="6">
        <f t="shared" si="2"/>
        <v>0.006185113389434525</v>
      </c>
      <c r="M23" s="7">
        <v>110</v>
      </c>
      <c r="N23" s="12">
        <f t="shared" si="5"/>
        <v>0.07993010205158113</v>
      </c>
      <c r="P23" s="12">
        <f>MAX(P19:Y19)</f>
        <v>0.469165139449227</v>
      </c>
      <c r="Q23" s="2" t="s">
        <v>19</v>
      </c>
      <c r="R23" s="12">
        <f>MAX(Q19:V19,X19:Y19)</f>
        <v>0.4403139853717454</v>
      </c>
      <c r="S23" s="13" t="s">
        <v>20</v>
      </c>
    </row>
    <row r="24" spans="1:17" s="2" customFormat="1" ht="15">
      <c r="A24" s="1">
        <v>111</v>
      </c>
      <c r="B24" s="4">
        <f aca="true" t="shared" si="30" ref="B24:J24">B217+B398+B584</f>
        <v>4691</v>
      </c>
      <c r="C24" s="4">
        <f t="shared" si="30"/>
        <v>7731</v>
      </c>
      <c r="D24" s="4">
        <f t="shared" si="30"/>
        <v>38897</v>
      </c>
      <c r="E24" s="4">
        <f t="shared" si="30"/>
        <v>18141</v>
      </c>
      <c r="F24" s="4">
        <f t="shared" si="30"/>
        <v>1078</v>
      </c>
      <c r="G24" s="4">
        <f t="shared" si="30"/>
        <v>596</v>
      </c>
      <c r="H24" s="4">
        <f t="shared" si="30"/>
        <v>87556</v>
      </c>
      <c r="I24" s="4">
        <f t="shared" si="30"/>
        <v>4894</v>
      </c>
      <c r="J24" s="4">
        <f t="shared" si="30"/>
        <v>7164</v>
      </c>
      <c r="K24" s="5">
        <f t="shared" si="1"/>
        <v>18972</v>
      </c>
      <c r="L24" s="6">
        <f t="shared" si="2"/>
        <v>0.006309305627194265</v>
      </c>
      <c r="M24" s="7">
        <v>111</v>
      </c>
      <c r="N24" s="12">
        <f t="shared" si="5"/>
        <v>0.0862394076787754</v>
      </c>
      <c r="P24" s="12">
        <f>MIN(P19:Y19)</f>
        <v>0.08547497053234225</v>
      </c>
      <c r="Q24" s="2" t="s">
        <v>21</v>
      </c>
    </row>
    <row r="25" spans="1:19" s="2" customFormat="1" ht="15">
      <c r="A25" s="1">
        <v>112</v>
      </c>
      <c r="B25" s="4">
        <f aca="true" t="shared" si="31" ref="B25:J25">B218+B399+B585</f>
        <v>3042</v>
      </c>
      <c r="C25" s="4">
        <f t="shared" si="31"/>
        <v>5739</v>
      </c>
      <c r="D25" s="4">
        <f t="shared" si="31"/>
        <v>53537</v>
      </c>
      <c r="E25" s="4">
        <f t="shared" si="31"/>
        <v>24348</v>
      </c>
      <c r="F25" s="4">
        <f t="shared" si="31"/>
        <v>7080</v>
      </c>
      <c r="G25" s="4">
        <f t="shared" si="31"/>
        <v>113815</v>
      </c>
      <c r="H25" s="4">
        <f t="shared" si="31"/>
        <v>33006</v>
      </c>
      <c r="I25" s="4">
        <f t="shared" si="31"/>
        <v>4841</v>
      </c>
      <c r="J25" s="4">
        <f t="shared" si="31"/>
        <v>7107</v>
      </c>
      <c r="K25" s="5">
        <f t="shared" si="1"/>
        <v>28057.222222222223</v>
      </c>
      <c r="L25" s="6">
        <f t="shared" si="2"/>
        <v>0.009330676262392297</v>
      </c>
      <c r="M25" s="7">
        <v>112</v>
      </c>
      <c r="N25" s="12">
        <f t="shared" si="5"/>
        <v>0.0955700839411677</v>
      </c>
      <c r="Q25" s="2" t="s">
        <v>22</v>
      </c>
      <c r="R25" s="12">
        <f>AVERAGE(Q19:V19,X19:Y19)</f>
        <v>0.26148895030994335</v>
      </c>
      <c r="S25" s="13" t="s">
        <v>20</v>
      </c>
    </row>
    <row r="26" spans="1:14" s="2" customFormat="1" ht="15">
      <c r="A26" s="1">
        <v>113</v>
      </c>
      <c r="B26" s="4">
        <f aca="true" t="shared" si="32" ref="B26:J26">B219+B400+B586</f>
        <v>2988</v>
      </c>
      <c r="C26" s="4">
        <f t="shared" si="32"/>
        <v>6395</v>
      </c>
      <c r="D26" s="4">
        <f t="shared" si="32"/>
        <v>31908</v>
      </c>
      <c r="E26" s="4">
        <f t="shared" si="32"/>
        <v>13018</v>
      </c>
      <c r="F26" s="4">
        <f t="shared" si="32"/>
        <v>19367</v>
      </c>
      <c r="G26" s="4">
        <f t="shared" si="32"/>
        <v>339636</v>
      </c>
      <c r="H26" s="4">
        <f t="shared" si="32"/>
        <v>17894</v>
      </c>
      <c r="I26" s="4">
        <f t="shared" si="32"/>
        <v>6534</v>
      </c>
      <c r="J26" s="4">
        <f t="shared" si="32"/>
        <v>1692</v>
      </c>
      <c r="K26" s="5">
        <f t="shared" si="1"/>
        <v>48825.77777777778</v>
      </c>
      <c r="L26" s="6">
        <f t="shared" si="2"/>
        <v>0.016237442256244468</v>
      </c>
      <c r="M26" s="7">
        <v>113</v>
      </c>
      <c r="N26" s="12">
        <f t="shared" si="5"/>
        <v>0.11180752619741216</v>
      </c>
    </row>
    <row r="27" spans="1:14" s="2" customFormat="1" ht="15">
      <c r="A27" s="1">
        <v>114</v>
      </c>
      <c r="B27" s="4">
        <f aca="true" t="shared" si="33" ref="B27:J27">B220+B401+B587</f>
        <v>5421</v>
      </c>
      <c r="C27" s="4">
        <f t="shared" si="33"/>
        <v>7130</v>
      </c>
      <c r="D27" s="4">
        <f t="shared" si="33"/>
        <v>13966</v>
      </c>
      <c r="E27" s="4">
        <f t="shared" si="33"/>
        <v>4884</v>
      </c>
      <c r="F27" s="4">
        <f t="shared" si="33"/>
        <v>5464</v>
      </c>
      <c r="G27" s="4">
        <f t="shared" si="33"/>
        <v>57117</v>
      </c>
      <c r="H27" s="4">
        <f t="shared" si="33"/>
        <v>13148</v>
      </c>
      <c r="I27" s="4">
        <f t="shared" si="33"/>
        <v>1334</v>
      </c>
      <c r="J27" s="4">
        <f t="shared" si="33"/>
        <v>3769</v>
      </c>
      <c r="K27" s="5">
        <f t="shared" si="1"/>
        <v>12470.333333333334</v>
      </c>
      <c r="L27" s="6">
        <f t="shared" si="2"/>
        <v>0.00414711913730699</v>
      </c>
      <c r="M27" s="7">
        <v>114</v>
      </c>
      <c r="N27" s="12">
        <f t="shared" si="5"/>
        <v>0.11595464533471915</v>
      </c>
    </row>
    <row r="28" spans="1:22" s="2" customFormat="1" ht="15">
      <c r="A28" s="1">
        <v>115</v>
      </c>
      <c r="B28" s="4">
        <f aca="true" t="shared" si="34" ref="B28:J28">B221+B402+B588</f>
        <v>2318</v>
      </c>
      <c r="C28" s="4">
        <f t="shared" si="34"/>
        <v>4356</v>
      </c>
      <c r="D28" s="4">
        <f t="shared" si="34"/>
        <v>7785</v>
      </c>
      <c r="E28" s="4">
        <f t="shared" si="34"/>
        <v>7205</v>
      </c>
      <c r="F28" s="4">
        <f t="shared" si="34"/>
        <v>1619</v>
      </c>
      <c r="G28" s="4">
        <f t="shared" si="34"/>
        <v>31076</v>
      </c>
      <c r="H28" s="4">
        <f t="shared" si="34"/>
        <v>15853</v>
      </c>
      <c r="I28" s="4">
        <f t="shared" si="34"/>
        <v>1387</v>
      </c>
      <c r="J28" s="4">
        <f t="shared" si="34"/>
        <v>2323</v>
      </c>
      <c r="K28" s="5">
        <f t="shared" si="1"/>
        <v>8213.555555555555</v>
      </c>
      <c r="L28" s="6">
        <f t="shared" si="2"/>
        <v>0.002731490211150083</v>
      </c>
      <c r="M28" s="7">
        <v>115</v>
      </c>
      <c r="N28" s="12">
        <f t="shared" si="5"/>
        <v>0.11868613554586924</v>
      </c>
      <c r="P28" s="4"/>
      <c r="Q28" s="4" t="s">
        <v>12</v>
      </c>
      <c r="R28" s="4" t="s">
        <v>13</v>
      </c>
      <c r="S28" s="4" t="s">
        <v>14</v>
      </c>
      <c r="T28" s="4" t="s">
        <v>15</v>
      </c>
      <c r="U28" s="4" t="s">
        <v>16</v>
      </c>
      <c r="V28" s="4" t="s">
        <v>17</v>
      </c>
    </row>
    <row r="29" spans="1:23" s="2" customFormat="1" ht="15">
      <c r="A29" s="1">
        <v>116</v>
      </c>
      <c r="B29" s="4">
        <f aca="true" t="shared" si="35" ref="B29:J29">B222+B403+B589</f>
        <v>620</v>
      </c>
      <c r="C29" s="4">
        <f t="shared" si="35"/>
        <v>3302</v>
      </c>
      <c r="D29" s="4">
        <f t="shared" si="35"/>
        <v>2531</v>
      </c>
      <c r="E29" s="4">
        <f t="shared" si="35"/>
        <v>3377</v>
      </c>
      <c r="F29" s="4">
        <f t="shared" si="35"/>
        <v>1928</v>
      </c>
      <c r="G29" s="4">
        <f t="shared" si="35"/>
        <v>14580</v>
      </c>
      <c r="H29" s="4">
        <f t="shared" si="35"/>
        <v>13376</v>
      </c>
      <c r="I29" s="4">
        <f t="shared" si="35"/>
        <v>1519</v>
      </c>
      <c r="J29" s="4">
        <f t="shared" si="35"/>
        <v>1541</v>
      </c>
      <c r="K29" s="5">
        <f t="shared" si="1"/>
        <v>4752.666666666667</v>
      </c>
      <c r="L29" s="6">
        <f t="shared" si="2"/>
        <v>0.0015805411419027309</v>
      </c>
      <c r="M29" s="7">
        <v>116</v>
      </c>
      <c r="N29" s="12">
        <f t="shared" si="5"/>
        <v>0.12026667668777197</v>
      </c>
      <c r="Q29" s="4">
        <v>0.25378556305327854</v>
      </c>
      <c r="R29" s="4">
        <v>0.0408687056733756</v>
      </c>
      <c r="S29" s="4">
        <v>0.027565429743756416</v>
      </c>
      <c r="T29" s="4">
        <v>0.01019019296650693</v>
      </c>
      <c r="U29" s="4">
        <v>0.03775562271026335</v>
      </c>
      <c r="V29" s="4">
        <v>0.33240989143691746</v>
      </c>
      <c r="W29" s="4" t="s">
        <v>9</v>
      </c>
    </row>
    <row r="30" spans="1:23" s="2" customFormat="1" ht="15">
      <c r="A30" s="1">
        <v>117</v>
      </c>
      <c r="B30" s="4">
        <f aca="true" t="shared" si="36" ref="B30:J30">B223+B404+B590</f>
        <v>519</v>
      </c>
      <c r="C30" s="4">
        <f t="shared" si="36"/>
        <v>1980</v>
      </c>
      <c r="D30" s="4">
        <f t="shared" si="36"/>
        <v>4236</v>
      </c>
      <c r="E30" s="4">
        <f t="shared" si="36"/>
        <v>2260</v>
      </c>
      <c r="F30" s="4">
        <f t="shared" si="36"/>
        <v>1340</v>
      </c>
      <c r="G30" s="4">
        <f t="shared" si="36"/>
        <v>4681</v>
      </c>
      <c r="H30" s="4">
        <f t="shared" si="36"/>
        <v>10946</v>
      </c>
      <c r="I30" s="4">
        <f t="shared" si="36"/>
        <v>557</v>
      </c>
      <c r="J30" s="4">
        <f t="shared" si="36"/>
        <v>517</v>
      </c>
      <c r="K30" s="5">
        <f t="shared" si="1"/>
        <v>3004</v>
      </c>
      <c r="L30" s="6">
        <f t="shared" si="2"/>
        <v>0.000999006646852813</v>
      </c>
      <c r="M30" s="7">
        <v>117</v>
      </c>
      <c r="N30" s="12">
        <f t="shared" si="5"/>
        <v>0.12126568333462479</v>
      </c>
      <c r="Q30" s="4">
        <v>0.17896630204890257</v>
      </c>
      <c r="R30" s="4">
        <v>0.022534668053088198</v>
      </c>
      <c r="S30" s="4">
        <v>0.010654126904739939</v>
      </c>
      <c r="T30" s="4">
        <v>0.006002354326890728</v>
      </c>
      <c r="U30" s="4">
        <v>0.016656481231630667</v>
      </c>
      <c r="V30" s="4">
        <v>0.21815745133362144</v>
      </c>
      <c r="W30" s="4">
        <v>1996</v>
      </c>
    </row>
    <row r="31" spans="1:23" s="2" customFormat="1" ht="15">
      <c r="A31" s="1">
        <v>118</v>
      </c>
      <c r="B31" s="4">
        <f aca="true" t="shared" si="37" ref="B31:J31">B224+B405+B591</f>
        <v>731</v>
      </c>
      <c r="C31" s="4">
        <f t="shared" si="37"/>
        <v>1783</v>
      </c>
      <c r="D31" s="4">
        <f t="shared" si="37"/>
        <v>3479</v>
      </c>
      <c r="E31" s="4">
        <f t="shared" si="37"/>
        <v>2128</v>
      </c>
      <c r="F31" s="4">
        <f t="shared" si="37"/>
        <v>1012</v>
      </c>
      <c r="G31" s="4">
        <f t="shared" si="37"/>
        <v>4746</v>
      </c>
      <c r="H31" s="4">
        <f t="shared" si="37"/>
        <v>9857</v>
      </c>
      <c r="I31" s="4">
        <f t="shared" si="37"/>
        <v>918</v>
      </c>
      <c r="J31" s="4">
        <f t="shared" si="37"/>
        <v>1072</v>
      </c>
      <c r="K31" s="5">
        <f t="shared" si="1"/>
        <v>2858.4444444444443</v>
      </c>
      <c r="L31" s="6">
        <f t="shared" si="2"/>
        <v>0.0009506008653992998</v>
      </c>
      <c r="M31" s="7">
        <v>118</v>
      </c>
      <c r="N31" s="12">
        <f t="shared" si="5"/>
        <v>0.12221628420002409</v>
      </c>
      <c r="Q31" s="4">
        <v>0.15299268116942688</v>
      </c>
      <c r="R31" s="4">
        <v>0.06489121562590153</v>
      </c>
      <c r="S31" s="4">
        <v>0.037720757833254265</v>
      </c>
      <c r="T31" s="4">
        <v>0.012569028480956411</v>
      </c>
      <c r="U31" s="4">
        <v>0.050289786314210674</v>
      </c>
      <c r="V31" s="4">
        <v>0.2681736831095391</v>
      </c>
      <c r="W31" s="4">
        <v>1997</v>
      </c>
    </row>
    <row r="32" spans="1:23" s="2" customFormat="1" ht="15">
      <c r="A32" s="1">
        <v>119</v>
      </c>
      <c r="B32" s="4">
        <f aca="true" t="shared" si="38" ref="B32:J32">B225+B406+B592</f>
        <v>227</v>
      </c>
      <c r="C32" s="4">
        <f t="shared" si="38"/>
        <v>4550</v>
      </c>
      <c r="D32" s="4">
        <f t="shared" si="38"/>
        <v>1565</v>
      </c>
      <c r="E32" s="4">
        <f t="shared" si="38"/>
        <v>2679</v>
      </c>
      <c r="F32" s="4">
        <f t="shared" si="38"/>
        <v>947</v>
      </c>
      <c r="G32" s="4">
        <f t="shared" si="38"/>
        <v>3479</v>
      </c>
      <c r="H32" s="4">
        <f t="shared" si="38"/>
        <v>5088</v>
      </c>
      <c r="I32" s="4">
        <f t="shared" si="38"/>
        <v>1448</v>
      </c>
      <c r="J32" s="4">
        <f t="shared" si="38"/>
        <v>1614</v>
      </c>
      <c r="K32" s="5">
        <f t="shared" si="1"/>
        <v>2399.6666666666665</v>
      </c>
      <c r="L32" s="6">
        <f t="shared" si="2"/>
        <v>0.0007980302763752109</v>
      </c>
      <c r="M32" s="7">
        <v>119</v>
      </c>
      <c r="N32" s="12">
        <f t="shared" si="5"/>
        <v>0.1230143144763993</v>
      </c>
      <c r="Q32" s="4">
        <v>0.09563429589960153</v>
      </c>
      <c r="R32" s="4">
        <v>0.03728764703762884</v>
      </c>
      <c r="S32" s="4">
        <v>0.016138935439110963</v>
      </c>
      <c r="T32" s="4">
        <v>0.005017129419585114</v>
      </c>
      <c r="U32" s="4">
        <v>0.021156064858696078</v>
      </c>
      <c r="V32" s="4">
        <v>0.15407800779592645</v>
      </c>
      <c r="W32" s="4">
        <v>1998</v>
      </c>
    </row>
    <row r="33" spans="1:23" s="2" customFormat="1" ht="15">
      <c r="A33" s="1">
        <v>120</v>
      </c>
      <c r="B33" s="4">
        <f aca="true" t="shared" si="39" ref="B33:J33">B226+B407+B593</f>
        <v>85</v>
      </c>
      <c r="C33" s="4">
        <f t="shared" si="39"/>
        <v>1663</v>
      </c>
      <c r="D33" s="4">
        <f t="shared" si="39"/>
        <v>805</v>
      </c>
      <c r="E33" s="4">
        <f t="shared" si="39"/>
        <v>3183</v>
      </c>
      <c r="F33" s="4">
        <f t="shared" si="39"/>
        <v>942</v>
      </c>
      <c r="G33" s="4">
        <f t="shared" si="39"/>
        <v>2194</v>
      </c>
      <c r="H33" s="4">
        <f t="shared" si="39"/>
        <v>9170</v>
      </c>
      <c r="I33" s="4">
        <f t="shared" si="39"/>
        <v>694</v>
      </c>
      <c r="J33" s="4">
        <f t="shared" si="39"/>
        <v>722</v>
      </c>
      <c r="K33" s="5">
        <f t="shared" si="1"/>
        <v>2162</v>
      </c>
      <c r="L33" s="6">
        <f t="shared" si="2"/>
        <v>0.0007189921339866118</v>
      </c>
      <c r="M33" s="7">
        <v>120</v>
      </c>
      <c r="N33" s="12">
        <f t="shared" si="5"/>
        <v>0.12373330661038591</v>
      </c>
      <c r="Q33" s="4">
        <v>0.19901047520872012</v>
      </c>
      <c r="R33" s="4">
        <v>0.018165112103828273</v>
      </c>
      <c r="S33" s="4">
        <v>0.008392896955792479</v>
      </c>
      <c r="T33" s="4">
        <v>0.003750721395148882</v>
      </c>
      <c r="U33" s="4">
        <v>0.012143618350941361</v>
      </c>
      <c r="V33" s="4">
        <v>0.22931920566348973</v>
      </c>
      <c r="W33" s="4">
        <v>1995</v>
      </c>
    </row>
    <row r="34" spans="1:23" s="2" customFormat="1" ht="15">
      <c r="A34" s="1">
        <v>121</v>
      </c>
      <c r="B34" s="4">
        <f aca="true" t="shared" si="40" ref="B34:J34">B227+B408+B594</f>
        <v>250</v>
      </c>
      <c r="C34" s="4">
        <f t="shared" si="40"/>
        <v>1233</v>
      </c>
      <c r="D34" s="4">
        <f t="shared" si="40"/>
        <v>455</v>
      </c>
      <c r="E34" s="4">
        <f t="shared" si="40"/>
        <v>2027</v>
      </c>
      <c r="F34" s="4">
        <f t="shared" si="40"/>
        <v>219</v>
      </c>
      <c r="G34" s="4">
        <f t="shared" si="40"/>
        <v>2230</v>
      </c>
      <c r="H34" s="4">
        <f t="shared" si="40"/>
        <v>9807</v>
      </c>
      <c r="I34" s="4">
        <f t="shared" si="40"/>
        <v>10152</v>
      </c>
      <c r="J34" s="4">
        <f t="shared" si="40"/>
        <v>120</v>
      </c>
      <c r="K34" s="5">
        <f t="shared" si="1"/>
        <v>2943.6666666666665</v>
      </c>
      <c r="L34" s="6">
        <f t="shared" si="2"/>
        <v>0.0009789422656854409</v>
      </c>
      <c r="M34" s="7">
        <v>121</v>
      </c>
      <c r="N34" s="12">
        <f t="shared" si="5"/>
        <v>0.12471224887607135</v>
      </c>
      <c r="Q34" s="4">
        <v>0.22419683935039345</v>
      </c>
      <c r="R34" s="4">
        <v>0.06382613077475384</v>
      </c>
      <c r="S34" s="4">
        <v>0.030259338713224424</v>
      </c>
      <c r="T34" s="4">
        <v>0.011513462107012354</v>
      </c>
      <c r="U34" s="4">
        <v>0.04177280082023678</v>
      </c>
      <c r="V34" s="4">
        <v>0.3297957709453841</v>
      </c>
      <c r="W34" s="4">
        <v>1999</v>
      </c>
    </row>
    <row r="35" spans="1:23" s="2" customFormat="1" ht="15">
      <c r="A35" s="1">
        <v>122</v>
      </c>
      <c r="B35" s="4">
        <f aca="true" t="shared" si="41" ref="B35:J35">B228+B409+B595</f>
        <v>241</v>
      </c>
      <c r="C35" s="4">
        <f t="shared" si="41"/>
        <v>936</v>
      </c>
      <c r="D35" s="4">
        <f t="shared" si="41"/>
        <v>1013</v>
      </c>
      <c r="E35" s="4">
        <f t="shared" si="41"/>
        <v>2780</v>
      </c>
      <c r="F35" s="4">
        <f t="shared" si="41"/>
        <v>144</v>
      </c>
      <c r="G35" s="4">
        <f t="shared" si="41"/>
        <v>1754</v>
      </c>
      <c r="H35" s="4">
        <f t="shared" si="41"/>
        <v>6305</v>
      </c>
      <c r="I35" s="4">
        <f t="shared" si="41"/>
        <v>111400</v>
      </c>
      <c r="J35" s="4">
        <f t="shared" si="41"/>
        <v>1191</v>
      </c>
      <c r="K35" s="5">
        <f t="shared" si="1"/>
        <v>13973.777777777777</v>
      </c>
      <c r="L35" s="6">
        <f t="shared" si="2"/>
        <v>0.00464710282345011</v>
      </c>
      <c r="M35" s="7">
        <v>122</v>
      </c>
      <c r="N35" s="12">
        <f t="shared" si="5"/>
        <v>0.12935935169952145</v>
      </c>
      <c r="Q35" s="4">
        <v>0.05582593634985928</v>
      </c>
      <c r="R35" s="4">
        <v>0.006910586707079455</v>
      </c>
      <c r="S35" s="4">
        <v>0.02014769911717303</v>
      </c>
      <c r="T35" s="4">
        <v>0.0025907483582304973</v>
      </c>
      <c r="U35" s="4">
        <v>0.022738447475403527</v>
      </c>
      <c r="V35" s="4">
        <v>0.08547497053234225</v>
      </c>
      <c r="W35" s="4">
        <v>2000</v>
      </c>
    </row>
    <row r="36" spans="1:23" s="2" customFormat="1" ht="15">
      <c r="A36" s="1">
        <v>123</v>
      </c>
      <c r="B36" s="4">
        <f aca="true" t="shared" si="42" ref="B36:J36">B229+B410+B596</f>
        <v>222</v>
      </c>
      <c r="C36" s="4">
        <f t="shared" si="42"/>
        <v>832</v>
      </c>
      <c r="D36" s="4">
        <f t="shared" si="42"/>
        <v>751</v>
      </c>
      <c r="E36" s="4">
        <f t="shared" si="42"/>
        <v>2994</v>
      </c>
      <c r="F36" s="4">
        <f t="shared" si="42"/>
        <v>532</v>
      </c>
      <c r="G36" s="4">
        <f t="shared" si="42"/>
        <v>865</v>
      </c>
      <c r="H36" s="4">
        <f t="shared" si="42"/>
        <v>7809</v>
      </c>
      <c r="I36" s="4">
        <f t="shared" si="42"/>
        <v>274763</v>
      </c>
      <c r="J36" s="4">
        <f t="shared" si="42"/>
        <v>416</v>
      </c>
      <c r="K36" s="5">
        <f aca="true" t="shared" si="43" ref="K36:K67">AVERAGE(B36:J36)</f>
        <v>32131.555555555555</v>
      </c>
      <c r="L36" s="6">
        <f aca="true" t="shared" si="44" ref="L36:L67">K36/K$191</f>
        <v>0.01068563168233037</v>
      </c>
      <c r="M36" s="7">
        <v>123</v>
      </c>
      <c r="N36" s="12">
        <f t="shared" si="5"/>
        <v>0.1400449833818518</v>
      </c>
      <c r="Q36" s="4">
        <v>0.23468954064500777</v>
      </c>
      <c r="R36" s="4">
        <v>0.06464555534929858</v>
      </c>
      <c r="S36" s="4">
        <v>0.1158747712757456</v>
      </c>
      <c r="T36" s="4">
        <v>0.053955272179175034</v>
      </c>
      <c r="U36" s="4">
        <v>0.16983004345492064</v>
      </c>
      <c r="V36" s="4">
        <v>0.469165139449227</v>
      </c>
      <c r="W36" s="4">
        <v>2001</v>
      </c>
    </row>
    <row r="37" spans="1:23" s="2" customFormat="1" ht="15">
      <c r="A37" s="1">
        <v>124</v>
      </c>
      <c r="B37" s="4">
        <f aca="true" t="shared" si="45" ref="B37:J37">B230+B411+B597</f>
        <v>121</v>
      </c>
      <c r="C37" s="4">
        <f t="shared" si="45"/>
        <v>542</v>
      </c>
      <c r="D37" s="4">
        <f t="shared" si="45"/>
        <v>1268</v>
      </c>
      <c r="E37" s="4">
        <f t="shared" si="45"/>
        <v>3543</v>
      </c>
      <c r="F37" s="4">
        <f t="shared" si="45"/>
        <v>304</v>
      </c>
      <c r="G37" s="4">
        <f t="shared" si="45"/>
        <v>3632</v>
      </c>
      <c r="H37" s="4">
        <f t="shared" si="45"/>
        <v>3243</v>
      </c>
      <c r="I37" s="4">
        <f t="shared" si="45"/>
        <v>159541</v>
      </c>
      <c r="J37" s="4">
        <f t="shared" si="45"/>
        <v>394</v>
      </c>
      <c r="K37" s="5">
        <f t="shared" si="43"/>
        <v>19176.444444444445</v>
      </c>
      <c r="L37" s="6">
        <f t="shared" si="44"/>
        <v>0.006377295427098436</v>
      </c>
      <c r="M37" s="7">
        <v>124</v>
      </c>
      <c r="N37" s="12">
        <f t="shared" si="5"/>
        <v>0.14642227880895026</v>
      </c>
      <c r="Q37" s="4">
        <v>0.3796713737772443</v>
      </c>
      <c r="R37" s="4">
        <v>0.03952561446437272</v>
      </c>
      <c r="S37" s="4">
        <v>0.016934519738583453</v>
      </c>
      <c r="T37" s="4">
        <v>0.0041824773915449</v>
      </c>
      <c r="U37" s="4">
        <v>0.021116997130128354</v>
      </c>
      <c r="V37" s="4">
        <v>0.4403139853717454</v>
      </c>
      <c r="W37" s="4">
        <v>2002</v>
      </c>
    </row>
    <row r="38" spans="1:23" s="2" customFormat="1" ht="15">
      <c r="A38" s="1">
        <v>125</v>
      </c>
      <c r="B38" s="4">
        <f aca="true" t="shared" si="46" ref="B38:J38">B231+B412+B598</f>
        <v>0</v>
      </c>
      <c r="C38" s="4">
        <f t="shared" si="46"/>
        <v>299</v>
      </c>
      <c r="D38" s="4">
        <f t="shared" si="46"/>
        <v>859</v>
      </c>
      <c r="E38" s="4">
        <f t="shared" si="46"/>
        <v>2090</v>
      </c>
      <c r="F38" s="4">
        <f t="shared" si="46"/>
        <v>148</v>
      </c>
      <c r="G38" s="4">
        <f t="shared" si="46"/>
        <v>664</v>
      </c>
      <c r="H38" s="4">
        <f t="shared" si="46"/>
        <v>2857</v>
      </c>
      <c r="I38" s="4">
        <f t="shared" si="46"/>
        <v>60871</v>
      </c>
      <c r="J38" s="4">
        <f t="shared" si="46"/>
        <v>838</v>
      </c>
      <c r="K38" s="5">
        <f t="shared" si="43"/>
        <v>7625.111111111111</v>
      </c>
      <c r="L38" s="6">
        <f t="shared" si="44"/>
        <v>0.002535797830556338</v>
      </c>
      <c r="M38" s="7">
        <v>125</v>
      </c>
      <c r="N38" s="12">
        <f t="shared" si="5"/>
        <v>0.14895807663950658</v>
      </c>
      <c r="Q38" s="4">
        <v>0.3001708086110634</v>
      </c>
      <c r="R38" s="4">
        <v>0.046302388844300116</v>
      </c>
      <c r="S38" s="4">
        <v>0.01566145068538627</v>
      </c>
      <c r="T38" s="4">
        <v>0.004463879586748832</v>
      </c>
      <c r="U38" s="4">
        <v>0.020125330272135103</v>
      </c>
      <c r="V38" s="4">
        <v>0.36659852772749857</v>
      </c>
      <c r="W38" s="4">
        <v>2003</v>
      </c>
    </row>
    <row r="39" spans="1:14" s="2" customFormat="1" ht="15">
      <c r="A39" s="1">
        <v>126</v>
      </c>
      <c r="B39" s="4">
        <f aca="true" t="shared" si="47" ref="B39:J39">B232+B413+B599</f>
        <v>147</v>
      </c>
      <c r="C39" s="4">
        <f t="shared" si="47"/>
        <v>196</v>
      </c>
      <c r="D39" s="4">
        <f t="shared" si="47"/>
        <v>918</v>
      </c>
      <c r="E39" s="4">
        <f t="shared" si="47"/>
        <v>2494</v>
      </c>
      <c r="F39" s="4">
        <f t="shared" si="47"/>
        <v>379</v>
      </c>
      <c r="G39" s="4">
        <f t="shared" si="47"/>
        <v>426</v>
      </c>
      <c r="H39" s="4">
        <f t="shared" si="47"/>
        <v>5282</v>
      </c>
      <c r="I39" s="4">
        <f t="shared" si="47"/>
        <v>26332</v>
      </c>
      <c r="J39" s="4">
        <f t="shared" si="47"/>
        <v>1474</v>
      </c>
      <c r="K39" s="5">
        <f t="shared" si="43"/>
        <v>4183.111111111111</v>
      </c>
      <c r="L39" s="6">
        <f t="shared" si="44"/>
        <v>0.0013911304276044796</v>
      </c>
      <c r="M39" s="7">
        <v>126</v>
      </c>
      <c r="N39" s="12">
        <f t="shared" si="5"/>
        <v>0.15034920706711105</v>
      </c>
    </row>
    <row r="40" spans="1:14" s="2" customFormat="1" ht="15">
      <c r="A40" s="1">
        <v>127</v>
      </c>
      <c r="B40" s="4">
        <f aca="true" t="shared" si="48" ref="B40:J40">B233+B414+B600</f>
        <v>131</v>
      </c>
      <c r="C40" s="4">
        <f t="shared" si="48"/>
        <v>252</v>
      </c>
      <c r="D40" s="4">
        <f t="shared" si="48"/>
        <v>1490</v>
      </c>
      <c r="E40" s="4">
        <f t="shared" si="48"/>
        <v>3087</v>
      </c>
      <c r="F40" s="4">
        <f t="shared" si="48"/>
        <v>290</v>
      </c>
      <c r="G40" s="4">
        <f t="shared" si="48"/>
        <v>446</v>
      </c>
      <c r="H40" s="4">
        <f t="shared" si="48"/>
        <v>3953</v>
      </c>
      <c r="I40" s="4">
        <f t="shared" si="48"/>
        <v>14939</v>
      </c>
      <c r="J40" s="4">
        <f t="shared" si="48"/>
        <v>463</v>
      </c>
      <c r="K40" s="5">
        <f t="shared" si="43"/>
        <v>2783.4444444444443</v>
      </c>
      <c r="L40" s="6">
        <f t="shared" si="44"/>
        <v>0.0009256589551083674</v>
      </c>
      <c r="M40" s="7">
        <v>127</v>
      </c>
      <c r="N40" s="12">
        <f t="shared" si="5"/>
        <v>0.15127486602221943</v>
      </c>
    </row>
    <row r="41" spans="1:14" s="2" customFormat="1" ht="15">
      <c r="A41" s="1">
        <v>128</v>
      </c>
      <c r="B41" s="4">
        <f aca="true" t="shared" si="49" ref="B41:J41">B234+B415+B601</f>
        <v>98</v>
      </c>
      <c r="C41" s="4">
        <f t="shared" si="49"/>
        <v>516</v>
      </c>
      <c r="D41" s="4">
        <f t="shared" si="49"/>
        <v>2017</v>
      </c>
      <c r="E41" s="4">
        <f t="shared" si="49"/>
        <v>2962</v>
      </c>
      <c r="F41" s="4">
        <f t="shared" si="49"/>
        <v>106</v>
      </c>
      <c r="G41" s="4">
        <f t="shared" si="49"/>
        <v>963</v>
      </c>
      <c r="H41" s="4">
        <f t="shared" si="49"/>
        <v>4599</v>
      </c>
      <c r="I41" s="4">
        <f t="shared" si="49"/>
        <v>7967</v>
      </c>
      <c r="J41" s="4">
        <f t="shared" si="49"/>
        <v>240</v>
      </c>
      <c r="K41" s="5">
        <f t="shared" si="43"/>
        <v>2163.1111111111113</v>
      </c>
      <c r="L41" s="6">
        <f t="shared" si="44"/>
        <v>0.0007193616437686998</v>
      </c>
      <c r="M41" s="7">
        <v>128</v>
      </c>
      <c r="N41" s="12">
        <f t="shared" si="5"/>
        <v>0.15199422766598814</v>
      </c>
    </row>
    <row r="42" spans="1:14" s="2" customFormat="1" ht="15">
      <c r="A42" s="1">
        <v>129</v>
      </c>
      <c r="B42" s="4">
        <f aca="true" t="shared" si="50" ref="B42:J42">B235+B416+B602</f>
        <v>0</v>
      </c>
      <c r="C42" s="4">
        <f t="shared" si="50"/>
        <v>496</v>
      </c>
      <c r="D42" s="4">
        <f t="shared" si="50"/>
        <v>4478</v>
      </c>
      <c r="E42" s="4">
        <f t="shared" si="50"/>
        <v>4165</v>
      </c>
      <c r="F42" s="4">
        <f t="shared" si="50"/>
        <v>136</v>
      </c>
      <c r="G42" s="4">
        <f t="shared" si="50"/>
        <v>1280</v>
      </c>
      <c r="H42" s="4">
        <f t="shared" si="50"/>
        <v>3072</v>
      </c>
      <c r="I42" s="4">
        <f t="shared" si="50"/>
        <v>6112</v>
      </c>
      <c r="J42" s="4">
        <f t="shared" si="50"/>
        <v>2581</v>
      </c>
      <c r="K42" s="5">
        <f t="shared" si="43"/>
        <v>2480</v>
      </c>
      <c r="L42" s="6">
        <f t="shared" si="44"/>
        <v>0.0008247458336201653</v>
      </c>
      <c r="M42" s="7">
        <v>129</v>
      </c>
      <c r="N42" s="12">
        <f t="shared" si="5"/>
        <v>0.1528189734996083</v>
      </c>
    </row>
    <row r="43" spans="1:14" s="2" customFormat="1" ht="15">
      <c r="A43" s="1">
        <v>130</v>
      </c>
      <c r="B43" s="4">
        <f aca="true" t="shared" si="51" ref="B43:J43">B236+B417+B603</f>
        <v>228</v>
      </c>
      <c r="C43" s="4">
        <f t="shared" si="51"/>
        <v>331</v>
      </c>
      <c r="D43" s="4">
        <f t="shared" si="51"/>
        <v>1637</v>
      </c>
      <c r="E43" s="4">
        <f t="shared" si="51"/>
        <v>6595</v>
      </c>
      <c r="F43" s="4">
        <f t="shared" si="51"/>
        <v>148</v>
      </c>
      <c r="G43" s="4">
        <f t="shared" si="51"/>
        <v>429</v>
      </c>
      <c r="H43" s="4">
        <f t="shared" si="51"/>
        <v>2141</v>
      </c>
      <c r="I43" s="4">
        <f t="shared" si="51"/>
        <v>3127</v>
      </c>
      <c r="J43" s="4">
        <f t="shared" si="51"/>
        <v>132591</v>
      </c>
      <c r="K43" s="5">
        <f t="shared" si="43"/>
        <v>16358.555555555555</v>
      </c>
      <c r="L43" s="6">
        <f t="shared" si="44"/>
        <v>0.0054401816687453435</v>
      </c>
      <c r="M43" s="7">
        <v>130</v>
      </c>
      <c r="N43" s="12">
        <f t="shared" si="5"/>
        <v>0.15825915516835365</v>
      </c>
    </row>
    <row r="44" spans="1:14" s="2" customFormat="1" ht="15">
      <c r="A44" s="1">
        <v>131</v>
      </c>
      <c r="B44" s="4">
        <f aca="true" t="shared" si="52" ref="B44:J44">B237+B418+B604</f>
        <v>52</v>
      </c>
      <c r="C44" s="4">
        <f t="shared" si="52"/>
        <v>182</v>
      </c>
      <c r="D44" s="4">
        <f t="shared" si="52"/>
        <v>939</v>
      </c>
      <c r="E44" s="4">
        <f t="shared" si="52"/>
        <v>3305</v>
      </c>
      <c r="F44" s="4">
        <f t="shared" si="52"/>
        <v>291</v>
      </c>
      <c r="G44" s="4">
        <f t="shared" si="52"/>
        <v>144</v>
      </c>
      <c r="H44" s="4">
        <f t="shared" si="52"/>
        <v>4148</v>
      </c>
      <c r="I44" s="4">
        <f t="shared" si="52"/>
        <v>3058</v>
      </c>
      <c r="J44" s="4">
        <f t="shared" si="52"/>
        <v>255563</v>
      </c>
      <c r="K44" s="5">
        <f t="shared" si="43"/>
        <v>29742.444444444445</v>
      </c>
      <c r="L44" s="6">
        <f t="shared" si="44"/>
        <v>0.009891111748884995</v>
      </c>
      <c r="M44" s="7">
        <v>131</v>
      </c>
      <c r="N44" s="12">
        <f t="shared" si="5"/>
        <v>0.16815026691723864</v>
      </c>
    </row>
    <row r="45" spans="1:14" s="2" customFormat="1" ht="15">
      <c r="A45" s="1">
        <v>132</v>
      </c>
      <c r="B45" s="4">
        <f aca="true" t="shared" si="53" ref="B45:J45">B238+B419+B605</f>
        <v>65</v>
      </c>
      <c r="C45" s="4">
        <f t="shared" si="53"/>
        <v>308</v>
      </c>
      <c r="D45" s="4">
        <f t="shared" si="53"/>
        <v>886</v>
      </c>
      <c r="E45" s="4">
        <f t="shared" si="53"/>
        <v>6987</v>
      </c>
      <c r="F45" s="4">
        <f t="shared" si="53"/>
        <v>0</v>
      </c>
      <c r="G45" s="4">
        <f t="shared" si="53"/>
        <v>1083</v>
      </c>
      <c r="H45" s="4">
        <f t="shared" si="53"/>
        <v>5495</v>
      </c>
      <c r="I45" s="4">
        <f t="shared" si="53"/>
        <v>2957</v>
      </c>
      <c r="J45" s="4">
        <f t="shared" si="53"/>
        <v>106010</v>
      </c>
      <c r="K45" s="5">
        <f t="shared" si="43"/>
        <v>13754.555555555555</v>
      </c>
      <c r="L45" s="6">
        <f t="shared" si="44"/>
        <v>0.00457419854344417</v>
      </c>
      <c r="M45" s="7">
        <v>132</v>
      </c>
      <c r="N45" s="12">
        <f t="shared" si="5"/>
        <v>0.17272446546068282</v>
      </c>
    </row>
    <row r="46" spans="1:14" s="2" customFormat="1" ht="15">
      <c r="A46" s="1">
        <v>133</v>
      </c>
      <c r="B46" s="4">
        <f aca="true" t="shared" si="54" ref="B46:J46">B239+B420+B606</f>
        <v>40</v>
      </c>
      <c r="C46" s="4">
        <f t="shared" si="54"/>
        <v>248</v>
      </c>
      <c r="D46" s="4">
        <f t="shared" si="54"/>
        <v>769</v>
      </c>
      <c r="E46" s="4">
        <f t="shared" si="54"/>
        <v>5555</v>
      </c>
      <c r="F46" s="4">
        <f t="shared" si="54"/>
        <v>320</v>
      </c>
      <c r="G46" s="4">
        <f t="shared" si="54"/>
        <v>375</v>
      </c>
      <c r="H46" s="4">
        <f t="shared" si="54"/>
        <v>6613</v>
      </c>
      <c r="I46" s="4">
        <f t="shared" si="54"/>
        <v>1774</v>
      </c>
      <c r="J46" s="4">
        <f t="shared" si="54"/>
        <v>34119</v>
      </c>
      <c r="K46" s="5">
        <f t="shared" si="43"/>
        <v>5534.777777777777</v>
      </c>
      <c r="L46" s="6">
        <f t="shared" si="44"/>
        <v>0.0018406390775143947</v>
      </c>
      <c r="M46" s="7">
        <v>133</v>
      </c>
      <c r="N46" s="12">
        <f t="shared" si="5"/>
        <v>0.1745651045381972</v>
      </c>
    </row>
    <row r="47" spans="1:14" s="2" customFormat="1" ht="15">
      <c r="A47" s="1">
        <v>134</v>
      </c>
      <c r="B47" s="4">
        <f aca="true" t="shared" si="55" ref="B47:J47">B240+B421+B607</f>
        <v>39</v>
      </c>
      <c r="C47" s="4">
        <f t="shared" si="55"/>
        <v>186</v>
      </c>
      <c r="D47" s="4">
        <f t="shared" si="55"/>
        <v>2448</v>
      </c>
      <c r="E47" s="4">
        <f t="shared" si="55"/>
        <v>7326</v>
      </c>
      <c r="F47" s="4">
        <f t="shared" si="55"/>
        <v>42703</v>
      </c>
      <c r="G47" s="4">
        <f t="shared" si="55"/>
        <v>374</v>
      </c>
      <c r="H47" s="4">
        <f t="shared" si="55"/>
        <v>7401</v>
      </c>
      <c r="I47" s="4">
        <f t="shared" si="55"/>
        <v>1980</v>
      </c>
      <c r="J47" s="4">
        <f t="shared" si="55"/>
        <v>19226</v>
      </c>
      <c r="K47" s="5">
        <f t="shared" si="43"/>
        <v>9075.888888888889</v>
      </c>
      <c r="L47" s="6">
        <f t="shared" si="44"/>
        <v>0.0030182667530284928</v>
      </c>
      <c r="M47" s="7">
        <v>134</v>
      </c>
      <c r="N47" s="12">
        <f t="shared" si="5"/>
        <v>0.1775833712912257</v>
      </c>
    </row>
    <row r="48" spans="1:14" s="2" customFormat="1" ht="15">
      <c r="A48" s="1">
        <v>135</v>
      </c>
      <c r="B48" s="4">
        <f aca="true" t="shared" si="56" ref="B48:J48">B241+B422+B608</f>
        <v>69</v>
      </c>
      <c r="C48" s="4">
        <f t="shared" si="56"/>
        <v>121217</v>
      </c>
      <c r="D48" s="4">
        <f t="shared" si="56"/>
        <v>8510</v>
      </c>
      <c r="E48" s="4">
        <f t="shared" si="56"/>
        <v>2493</v>
      </c>
      <c r="F48" s="4">
        <f t="shared" si="56"/>
        <v>46548</v>
      </c>
      <c r="G48" s="4">
        <f t="shared" si="56"/>
        <v>456</v>
      </c>
      <c r="H48" s="4">
        <f t="shared" si="56"/>
        <v>8054</v>
      </c>
      <c r="I48" s="4">
        <f t="shared" si="56"/>
        <v>2222</v>
      </c>
      <c r="J48" s="4">
        <f t="shared" si="56"/>
        <v>18544</v>
      </c>
      <c r="K48" s="5">
        <f t="shared" si="43"/>
        <v>23123.666666666668</v>
      </c>
      <c r="L48" s="6">
        <f t="shared" si="44"/>
        <v>0.0076899789279656575</v>
      </c>
      <c r="M48" s="7">
        <v>135</v>
      </c>
      <c r="N48" s="12">
        <f t="shared" si="5"/>
        <v>0.18527335021919136</v>
      </c>
    </row>
    <row r="49" spans="1:14" s="2" customFormat="1" ht="15">
      <c r="A49" s="1">
        <v>136</v>
      </c>
      <c r="B49" s="4">
        <f aca="true" t="shared" si="57" ref="B49:J49">B242+B423+B609</f>
        <v>419</v>
      </c>
      <c r="C49" s="4">
        <f t="shared" si="57"/>
        <v>35822</v>
      </c>
      <c r="D49" s="4">
        <f t="shared" si="57"/>
        <v>75366</v>
      </c>
      <c r="E49" s="4">
        <f t="shared" si="57"/>
        <v>2482</v>
      </c>
      <c r="F49" s="4">
        <f t="shared" si="57"/>
        <v>16417</v>
      </c>
      <c r="G49" s="4">
        <f t="shared" si="57"/>
        <v>1353</v>
      </c>
      <c r="H49" s="4">
        <f t="shared" si="57"/>
        <v>9832</v>
      </c>
      <c r="I49" s="4">
        <f t="shared" si="57"/>
        <v>3533</v>
      </c>
      <c r="J49" s="4">
        <f t="shared" si="57"/>
        <v>20429</v>
      </c>
      <c r="K49" s="5">
        <f t="shared" si="43"/>
        <v>18405.88888888889</v>
      </c>
      <c r="L49" s="6">
        <f t="shared" si="44"/>
        <v>0.006121040393220486</v>
      </c>
      <c r="M49" s="7">
        <v>136</v>
      </c>
      <c r="N49" s="12">
        <f t="shared" si="5"/>
        <v>0.19139439061241184</v>
      </c>
    </row>
    <row r="50" spans="1:14" s="2" customFormat="1" ht="15">
      <c r="A50" s="1">
        <v>137</v>
      </c>
      <c r="B50" s="4">
        <f aca="true" t="shared" si="58" ref="B50:J50">B243+B424+B610</f>
        <v>25276</v>
      </c>
      <c r="C50" s="4">
        <f t="shared" si="58"/>
        <v>22255</v>
      </c>
      <c r="D50" s="4">
        <f t="shared" si="58"/>
        <v>42527</v>
      </c>
      <c r="E50" s="4">
        <f t="shared" si="58"/>
        <v>3893</v>
      </c>
      <c r="F50" s="4">
        <f t="shared" si="58"/>
        <v>9541</v>
      </c>
      <c r="G50" s="4">
        <f t="shared" si="58"/>
        <v>658</v>
      </c>
      <c r="H50" s="4">
        <f t="shared" si="58"/>
        <v>15813</v>
      </c>
      <c r="I50" s="4">
        <f t="shared" si="58"/>
        <v>3585</v>
      </c>
      <c r="J50" s="4">
        <f t="shared" si="58"/>
        <v>16594</v>
      </c>
      <c r="K50" s="5">
        <f t="shared" si="43"/>
        <v>15571.333333333334</v>
      </c>
      <c r="L50" s="6">
        <f t="shared" si="44"/>
        <v>0.0051783839881360755</v>
      </c>
      <c r="M50" s="7">
        <v>137</v>
      </c>
      <c r="N50" s="12">
        <f t="shared" si="5"/>
        <v>0.19657277460054792</v>
      </c>
    </row>
    <row r="51" spans="1:14" s="2" customFormat="1" ht="15">
      <c r="A51" s="1">
        <v>138</v>
      </c>
      <c r="B51" s="4">
        <f aca="true" t="shared" si="59" ref="B51:J51">B244+B425+B611</f>
        <v>82420</v>
      </c>
      <c r="C51" s="4">
        <f t="shared" si="59"/>
        <v>11958</v>
      </c>
      <c r="D51" s="4">
        <f t="shared" si="59"/>
        <v>25128</v>
      </c>
      <c r="E51" s="4">
        <f t="shared" si="59"/>
        <v>5333</v>
      </c>
      <c r="F51" s="4">
        <f t="shared" si="59"/>
        <v>4810</v>
      </c>
      <c r="G51" s="4">
        <f t="shared" si="59"/>
        <v>368</v>
      </c>
      <c r="H51" s="4">
        <f t="shared" si="59"/>
        <v>9774</v>
      </c>
      <c r="I51" s="4">
        <f t="shared" si="59"/>
        <v>3900</v>
      </c>
      <c r="J51" s="4">
        <f t="shared" si="59"/>
        <v>8287</v>
      </c>
      <c r="K51" s="5">
        <f t="shared" si="43"/>
        <v>16886.444444444445</v>
      </c>
      <c r="L51" s="6">
        <f t="shared" si="44"/>
        <v>0.0056157357662153</v>
      </c>
      <c r="M51" s="7">
        <v>138</v>
      </c>
      <c r="N51" s="12">
        <f t="shared" si="5"/>
        <v>0.20218851036676322</v>
      </c>
    </row>
    <row r="52" spans="1:14" s="2" customFormat="1" ht="15">
      <c r="A52" s="1">
        <v>139</v>
      </c>
      <c r="B52" s="4">
        <f aca="true" t="shared" si="60" ref="B52:J52">B245+B426+B612</f>
        <v>37989</v>
      </c>
      <c r="C52" s="4">
        <f t="shared" si="60"/>
        <v>8769</v>
      </c>
      <c r="D52" s="4">
        <f t="shared" si="60"/>
        <v>10393</v>
      </c>
      <c r="E52" s="4">
        <f t="shared" si="60"/>
        <v>64092</v>
      </c>
      <c r="F52" s="4">
        <f t="shared" si="60"/>
        <v>1938</v>
      </c>
      <c r="G52" s="4">
        <f t="shared" si="60"/>
        <v>587</v>
      </c>
      <c r="H52" s="4">
        <f t="shared" si="60"/>
        <v>7730</v>
      </c>
      <c r="I52" s="4">
        <f t="shared" si="60"/>
        <v>2373</v>
      </c>
      <c r="J52" s="4">
        <f t="shared" si="60"/>
        <v>13878</v>
      </c>
      <c r="K52" s="5">
        <f t="shared" si="43"/>
        <v>16416.555555555555</v>
      </c>
      <c r="L52" s="6">
        <f t="shared" si="44"/>
        <v>0.005459470079370332</v>
      </c>
      <c r="M52" s="7">
        <v>139</v>
      </c>
      <c r="N52" s="12">
        <f t="shared" si="5"/>
        <v>0.20764798044613356</v>
      </c>
    </row>
    <row r="53" spans="1:14" s="2" customFormat="1" ht="15">
      <c r="A53" s="1">
        <v>140</v>
      </c>
      <c r="B53" s="4">
        <f aca="true" t="shared" si="61" ref="B53:J53">B246+B427+B613</f>
        <v>40945</v>
      </c>
      <c r="C53" s="4">
        <f t="shared" si="61"/>
        <v>6239</v>
      </c>
      <c r="D53" s="4">
        <f t="shared" si="61"/>
        <v>6466</v>
      </c>
      <c r="E53" s="4">
        <f t="shared" si="61"/>
        <v>249000</v>
      </c>
      <c r="F53" s="4">
        <f t="shared" si="61"/>
        <v>1017</v>
      </c>
      <c r="G53" s="4">
        <f t="shared" si="61"/>
        <v>13124</v>
      </c>
      <c r="H53" s="4">
        <f t="shared" si="61"/>
        <v>5257</v>
      </c>
      <c r="I53" s="4">
        <f t="shared" si="61"/>
        <v>3471</v>
      </c>
      <c r="J53" s="4">
        <f t="shared" si="61"/>
        <v>14962</v>
      </c>
      <c r="K53" s="5">
        <f t="shared" si="43"/>
        <v>37831.22222222222</v>
      </c>
      <c r="L53" s="6">
        <f t="shared" si="44"/>
        <v>0.012581106011506608</v>
      </c>
      <c r="M53" s="7">
        <v>140</v>
      </c>
      <c r="N53" s="12">
        <f t="shared" si="5"/>
        <v>0.22022908645764017</v>
      </c>
    </row>
    <row r="54" spans="1:14" s="2" customFormat="1" ht="15">
      <c r="A54" s="1">
        <v>141</v>
      </c>
      <c r="B54" s="4">
        <f aca="true" t="shared" si="62" ref="B54:J54">B247+B428+B614</f>
        <v>15475</v>
      </c>
      <c r="C54" s="4">
        <f t="shared" si="62"/>
        <v>3467</v>
      </c>
      <c r="D54" s="4">
        <f t="shared" si="62"/>
        <v>6788</v>
      </c>
      <c r="E54" s="4">
        <f t="shared" si="62"/>
        <v>92900</v>
      </c>
      <c r="F54" s="4">
        <f t="shared" si="62"/>
        <v>1296</v>
      </c>
      <c r="G54" s="4">
        <f t="shared" si="62"/>
        <v>107703</v>
      </c>
      <c r="H54" s="4">
        <f t="shared" si="62"/>
        <v>5730</v>
      </c>
      <c r="I54" s="4">
        <f t="shared" si="62"/>
        <v>2363</v>
      </c>
      <c r="J54" s="4">
        <f t="shared" si="62"/>
        <v>14126</v>
      </c>
      <c r="K54" s="5">
        <f t="shared" si="43"/>
        <v>27760.88888888889</v>
      </c>
      <c r="L54" s="6">
        <f t="shared" si="44"/>
        <v>0.009232128003509456</v>
      </c>
      <c r="M54" s="7">
        <v>141</v>
      </c>
      <c r="N54" s="12">
        <f t="shared" si="5"/>
        <v>0.22946121446114962</v>
      </c>
    </row>
    <row r="55" spans="1:14" s="2" customFormat="1" ht="15">
      <c r="A55" s="1">
        <v>142</v>
      </c>
      <c r="B55" s="4">
        <f aca="true" t="shared" si="63" ref="B55:J55">B248+B429+B615</f>
        <v>6514</v>
      </c>
      <c r="C55" s="4">
        <f t="shared" si="63"/>
        <v>2263</v>
      </c>
      <c r="D55" s="4">
        <f t="shared" si="63"/>
        <v>3938</v>
      </c>
      <c r="E55" s="4">
        <f t="shared" si="63"/>
        <v>36660</v>
      </c>
      <c r="F55" s="4">
        <f t="shared" si="63"/>
        <v>1423</v>
      </c>
      <c r="G55" s="4">
        <f t="shared" si="63"/>
        <v>242700</v>
      </c>
      <c r="H55" s="4">
        <f t="shared" si="63"/>
        <v>6975</v>
      </c>
      <c r="I55" s="4">
        <f t="shared" si="63"/>
        <v>4862</v>
      </c>
      <c r="J55" s="4">
        <f t="shared" si="63"/>
        <v>15850</v>
      </c>
      <c r="K55" s="5">
        <f t="shared" si="43"/>
        <v>35687.22222222222</v>
      </c>
      <c r="L55" s="6">
        <f t="shared" si="44"/>
        <v>0.011868099935989819</v>
      </c>
      <c r="M55" s="7">
        <v>142</v>
      </c>
      <c r="N55" s="12">
        <f t="shared" si="5"/>
        <v>0.24132931439713942</v>
      </c>
    </row>
    <row r="56" spans="1:14" s="2" customFormat="1" ht="15">
      <c r="A56" s="1">
        <v>143</v>
      </c>
      <c r="B56" s="4">
        <f aca="true" t="shared" si="64" ref="B56:J56">B249+B430+B616</f>
        <v>4985</v>
      </c>
      <c r="C56" s="4">
        <f t="shared" si="64"/>
        <v>2798</v>
      </c>
      <c r="D56" s="4">
        <f t="shared" si="64"/>
        <v>3644</v>
      </c>
      <c r="E56" s="4">
        <f t="shared" si="64"/>
        <v>28592</v>
      </c>
      <c r="F56" s="4">
        <f t="shared" si="64"/>
        <v>918</v>
      </c>
      <c r="G56" s="4">
        <f t="shared" si="64"/>
        <v>131493</v>
      </c>
      <c r="H56" s="4">
        <f t="shared" si="64"/>
        <v>7681</v>
      </c>
      <c r="I56" s="4">
        <f t="shared" si="64"/>
        <v>8149</v>
      </c>
      <c r="J56" s="4">
        <f t="shared" si="64"/>
        <v>5291</v>
      </c>
      <c r="K56" s="5">
        <f t="shared" si="43"/>
        <v>21505.666666666668</v>
      </c>
      <c r="L56" s="6">
        <f t="shared" si="44"/>
        <v>0.007151898783289275</v>
      </c>
      <c r="M56" s="7">
        <v>143</v>
      </c>
      <c r="N56" s="12">
        <f t="shared" si="5"/>
        <v>0.2484812131804287</v>
      </c>
    </row>
    <row r="57" spans="1:14" s="2" customFormat="1" ht="15">
      <c r="A57" s="1">
        <v>144</v>
      </c>
      <c r="B57" s="4">
        <f aca="true" t="shared" si="65" ref="B57:J57">B250+B431+B617</f>
        <v>2592</v>
      </c>
      <c r="C57" s="4">
        <f t="shared" si="65"/>
        <v>1968</v>
      </c>
      <c r="D57" s="4">
        <f t="shared" si="65"/>
        <v>3939</v>
      </c>
      <c r="E57" s="4">
        <f t="shared" si="65"/>
        <v>24709</v>
      </c>
      <c r="F57" s="4">
        <f t="shared" si="65"/>
        <v>546</v>
      </c>
      <c r="G57" s="4">
        <f t="shared" si="65"/>
        <v>49953</v>
      </c>
      <c r="H57" s="4">
        <f t="shared" si="65"/>
        <v>8268</v>
      </c>
      <c r="I57" s="4">
        <f t="shared" si="65"/>
        <v>4982</v>
      </c>
      <c r="J57" s="4">
        <f t="shared" si="65"/>
        <v>7217</v>
      </c>
      <c r="K57" s="5">
        <f t="shared" si="43"/>
        <v>11574.888888888889</v>
      </c>
      <c r="L57" s="6">
        <f t="shared" si="44"/>
        <v>0.003849331203922361</v>
      </c>
      <c r="M57" s="7">
        <v>144</v>
      </c>
      <c r="N57" s="12">
        <f t="shared" si="5"/>
        <v>0.25233054438435104</v>
      </c>
    </row>
    <row r="58" spans="1:14" s="2" customFormat="1" ht="15">
      <c r="A58" s="1">
        <v>145</v>
      </c>
      <c r="B58" s="4">
        <f aca="true" t="shared" si="66" ref="B58:J58">B251+B432+B618</f>
        <v>2406</v>
      </c>
      <c r="C58" s="4">
        <f t="shared" si="66"/>
        <v>2792</v>
      </c>
      <c r="D58" s="4">
        <f t="shared" si="66"/>
        <v>5101</v>
      </c>
      <c r="E58" s="4">
        <f t="shared" si="66"/>
        <v>13599</v>
      </c>
      <c r="F58" s="4">
        <f t="shared" si="66"/>
        <v>690</v>
      </c>
      <c r="G58" s="4">
        <f t="shared" si="66"/>
        <v>35456</v>
      </c>
      <c r="H58" s="4">
        <f t="shared" si="66"/>
        <v>9294</v>
      </c>
      <c r="I58" s="4">
        <f t="shared" si="66"/>
        <v>1579</v>
      </c>
      <c r="J58" s="4">
        <f t="shared" si="66"/>
        <v>6379</v>
      </c>
      <c r="K58" s="5">
        <f t="shared" si="43"/>
        <v>8588.444444444445</v>
      </c>
      <c r="L58" s="6">
        <f t="shared" si="44"/>
        <v>0.002856162811626537</v>
      </c>
      <c r="M58" s="7">
        <v>145</v>
      </c>
      <c r="N58" s="12">
        <f t="shared" si="5"/>
        <v>0.2551867071959776</v>
      </c>
    </row>
    <row r="59" spans="1:14" s="2" customFormat="1" ht="15">
      <c r="A59" s="1">
        <v>146</v>
      </c>
      <c r="B59" s="4">
        <f aca="true" t="shared" si="67" ref="B59:J59">B252+B433+B619</f>
        <v>1545</v>
      </c>
      <c r="C59" s="4">
        <f t="shared" si="67"/>
        <v>2456</v>
      </c>
      <c r="D59" s="4">
        <f t="shared" si="67"/>
        <v>3973</v>
      </c>
      <c r="E59" s="4">
        <f t="shared" si="67"/>
        <v>14243</v>
      </c>
      <c r="F59" s="4">
        <f t="shared" si="67"/>
        <v>834</v>
      </c>
      <c r="G59" s="4">
        <f t="shared" si="67"/>
        <v>23403</v>
      </c>
      <c r="H59" s="4">
        <f t="shared" si="67"/>
        <v>11322</v>
      </c>
      <c r="I59" s="4">
        <f t="shared" si="67"/>
        <v>4005</v>
      </c>
      <c r="J59" s="4">
        <f t="shared" si="67"/>
        <v>10090</v>
      </c>
      <c r="K59" s="5">
        <f t="shared" si="43"/>
        <v>7985.666666666667</v>
      </c>
      <c r="L59" s="6">
        <f t="shared" si="44"/>
        <v>0.0026557037548438577</v>
      </c>
      <c r="M59" s="7">
        <v>146</v>
      </c>
      <c r="N59" s="12">
        <f t="shared" si="5"/>
        <v>0.25784241095082144</v>
      </c>
    </row>
    <row r="60" spans="1:14" s="2" customFormat="1" ht="15">
      <c r="A60" s="1">
        <v>147</v>
      </c>
      <c r="B60" s="4">
        <f aca="true" t="shared" si="68" ref="B60:J60">B253+B434+B620</f>
        <v>1746</v>
      </c>
      <c r="C60" s="4">
        <f t="shared" si="68"/>
        <v>4485</v>
      </c>
      <c r="D60" s="4">
        <f t="shared" si="68"/>
        <v>6074</v>
      </c>
      <c r="E60" s="4">
        <f t="shared" si="68"/>
        <v>12412</v>
      </c>
      <c r="F60" s="4">
        <f t="shared" si="68"/>
        <v>1215</v>
      </c>
      <c r="G60" s="4">
        <f t="shared" si="68"/>
        <v>24652</v>
      </c>
      <c r="H60" s="4">
        <f t="shared" si="68"/>
        <v>16606</v>
      </c>
      <c r="I60" s="4">
        <f t="shared" si="68"/>
        <v>2705</v>
      </c>
      <c r="J60" s="4">
        <f t="shared" si="68"/>
        <v>11142</v>
      </c>
      <c r="K60" s="5">
        <f t="shared" si="43"/>
        <v>9004.111111111111</v>
      </c>
      <c r="L60" s="6">
        <f t="shared" si="44"/>
        <v>0.0029943964211056155</v>
      </c>
      <c r="M60" s="7">
        <v>147</v>
      </c>
      <c r="N60" s="12">
        <f t="shared" si="5"/>
        <v>0.26083680737192705</v>
      </c>
    </row>
    <row r="61" spans="1:14" s="2" customFormat="1" ht="15">
      <c r="A61" s="1">
        <v>148</v>
      </c>
      <c r="B61" s="4">
        <f aca="true" t="shared" si="69" ref="B61:J61">B254+B435+B621</f>
        <v>1978</v>
      </c>
      <c r="C61" s="4">
        <f t="shared" si="69"/>
        <v>3475</v>
      </c>
      <c r="D61" s="4">
        <f t="shared" si="69"/>
        <v>10682</v>
      </c>
      <c r="E61" s="4">
        <f t="shared" si="69"/>
        <v>8280</v>
      </c>
      <c r="F61" s="4">
        <f t="shared" si="69"/>
        <v>622</v>
      </c>
      <c r="G61" s="4">
        <f t="shared" si="69"/>
        <v>24291</v>
      </c>
      <c r="H61" s="4">
        <f t="shared" si="69"/>
        <v>16911</v>
      </c>
      <c r="I61" s="4">
        <f t="shared" si="69"/>
        <v>3730</v>
      </c>
      <c r="J61" s="4">
        <f t="shared" si="69"/>
        <v>16533</v>
      </c>
      <c r="K61" s="5">
        <f t="shared" si="43"/>
        <v>9611.333333333334</v>
      </c>
      <c r="L61" s="6">
        <f t="shared" si="44"/>
        <v>0.003196333517016646</v>
      </c>
      <c r="M61" s="7">
        <v>148</v>
      </c>
      <c r="N61" s="12">
        <f t="shared" si="5"/>
        <v>0.2640331408889437</v>
      </c>
    </row>
    <row r="62" spans="1:14" s="2" customFormat="1" ht="15">
      <c r="A62" s="1">
        <v>149</v>
      </c>
      <c r="B62" s="4">
        <f aca="true" t="shared" si="70" ref="B62:J62">B255+B436+B622</f>
        <v>2407</v>
      </c>
      <c r="C62" s="4">
        <f t="shared" si="70"/>
        <v>5125</v>
      </c>
      <c r="D62" s="4">
        <f t="shared" si="70"/>
        <v>12178</v>
      </c>
      <c r="E62" s="4">
        <f t="shared" si="70"/>
        <v>7612</v>
      </c>
      <c r="F62" s="4">
        <f t="shared" si="70"/>
        <v>1447</v>
      </c>
      <c r="G62" s="4">
        <f t="shared" si="70"/>
        <v>8558</v>
      </c>
      <c r="H62" s="4">
        <f t="shared" si="70"/>
        <v>12237</v>
      </c>
      <c r="I62" s="4">
        <f t="shared" si="70"/>
        <v>1143</v>
      </c>
      <c r="J62" s="4">
        <f t="shared" si="70"/>
        <v>15054</v>
      </c>
      <c r="K62" s="5">
        <f t="shared" si="43"/>
        <v>7306.777777777777</v>
      </c>
      <c r="L62" s="6">
        <f t="shared" si="44"/>
        <v>0.002429933277988158</v>
      </c>
      <c r="M62" s="7">
        <v>149</v>
      </c>
      <c r="N62" s="12">
        <f t="shared" si="5"/>
        <v>0.2664630741669319</v>
      </c>
    </row>
    <row r="63" spans="1:14" s="2" customFormat="1" ht="15">
      <c r="A63" s="1">
        <v>150</v>
      </c>
      <c r="B63" s="4">
        <f aca="true" t="shared" si="71" ref="B63:J63">B256+B437+B623</f>
        <v>3729</v>
      </c>
      <c r="C63" s="4">
        <f t="shared" si="71"/>
        <v>4732</v>
      </c>
      <c r="D63" s="4">
        <f t="shared" si="71"/>
        <v>16183</v>
      </c>
      <c r="E63" s="4">
        <f t="shared" si="71"/>
        <v>7596</v>
      </c>
      <c r="F63" s="4">
        <f t="shared" si="71"/>
        <v>1722</v>
      </c>
      <c r="G63" s="4">
        <f t="shared" si="71"/>
        <v>16130</v>
      </c>
      <c r="H63" s="4">
        <f t="shared" si="71"/>
        <v>23289</v>
      </c>
      <c r="I63" s="4">
        <f t="shared" si="71"/>
        <v>4871</v>
      </c>
      <c r="J63" s="4">
        <f t="shared" si="71"/>
        <v>20630</v>
      </c>
      <c r="K63" s="5">
        <f t="shared" si="43"/>
        <v>10986.888888888889</v>
      </c>
      <c r="L63" s="6">
        <f t="shared" si="44"/>
        <v>0.003653786627241451</v>
      </c>
      <c r="M63" s="7">
        <v>150</v>
      </c>
      <c r="N63" s="12">
        <f t="shared" si="5"/>
        <v>0.27011686079417335</v>
      </c>
    </row>
    <row r="64" spans="1:14" s="2" customFormat="1" ht="15">
      <c r="A64" s="1">
        <v>151</v>
      </c>
      <c r="B64" s="4">
        <f aca="true" t="shared" si="72" ref="B64:J64">B257+B438+B624</f>
        <v>1936</v>
      </c>
      <c r="C64" s="4">
        <f t="shared" si="72"/>
        <v>4275</v>
      </c>
      <c r="D64" s="4">
        <f t="shared" si="72"/>
        <v>11412</v>
      </c>
      <c r="E64" s="4">
        <f t="shared" si="72"/>
        <v>12506</v>
      </c>
      <c r="F64" s="4">
        <f t="shared" si="72"/>
        <v>2439</v>
      </c>
      <c r="G64" s="4">
        <f t="shared" si="72"/>
        <v>13973</v>
      </c>
      <c r="H64" s="4">
        <f t="shared" si="72"/>
        <v>33764</v>
      </c>
      <c r="I64" s="4">
        <f t="shared" si="72"/>
        <v>11901</v>
      </c>
      <c r="J64" s="4">
        <f t="shared" si="72"/>
        <v>15794</v>
      </c>
      <c r="K64" s="5">
        <f t="shared" si="43"/>
        <v>12000</v>
      </c>
      <c r="L64" s="6">
        <f t="shared" si="44"/>
        <v>0.003990705646549187</v>
      </c>
      <c r="M64" s="7">
        <v>151</v>
      </c>
      <c r="N64" s="12">
        <f t="shared" si="5"/>
        <v>0.27410756644072254</v>
      </c>
    </row>
    <row r="65" spans="1:14" s="2" customFormat="1" ht="15">
      <c r="A65" s="1">
        <v>152</v>
      </c>
      <c r="B65" s="4">
        <f aca="true" t="shared" si="73" ref="B65:J65">B258+B439+B625</f>
        <v>1617</v>
      </c>
      <c r="C65" s="4">
        <f t="shared" si="73"/>
        <v>3352</v>
      </c>
      <c r="D65" s="4">
        <f t="shared" si="73"/>
        <v>27435</v>
      </c>
      <c r="E65" s="4">
        <f t="shared" si="73"/>
        <v>27487</v>
      </c>
      <c r="F65" s="4">
        <f t="shared" si="73"/>
        <v>2404</v>
      </c>
      <c r="G65" s="4">
        <f t="shared" si="73"/>
        <v>12256</v>
      </c>
      <c r="H65" s="4">
        <f t="shared" si="73"/>
        <v>38031</v>
      </c>
      <c r="I65" s="4">
        <f t="shared" si="73"/>
        <v>15541</v>
      </c>
      <c r="J65" s="4">
        <f t="shared" si="73"/>
        <v>20137</v>
      </c>
      <c r="K65" s="5">
        <f t="shared" si="43"/>
        <v>16473.333333333332</v>
      </c>
      <c r="L65" s="6">
        <f t="shared" si="44"/>
        <v>0.005478352029235022</v>
      </c>
      <c r="M65" s="7">
        <v>152</v>
      </c>
      <c r="N65" s="12">
        <f t="shared" si="5"/>
        <v>0.27958591846995756</v>
      </c>
    </row>
    <row r="66" spans="1:14" s="2" customFormat="1" ht="15">
      <c r="A66" s="1">
        <v>153</v>
      </c>
      <c r="B66" s="4">
        <f aca="true" t="shared" si="74" ref="B66:J66">B259+B440+B626</f>
        <v>2093</v>
      </c>
      <c r="C66" s="4">
        <f t="shared" si="74"/>
        <v>4012</v>
      </c>
      <c r="D66" s="4">
        <f t="shared" si="74"/>
        <v>53635</v>
      </c>
      <c r="E66" s="4">
        <f t="shared" si="74"/>
        <v>38099</v>
      </c>
      <c r="F66" s="4">
        <f t="shared" si="74"/>
        <v>3819</v>
      </c>
      <c r="G66" s="4">
        <f t="shared" si="74"/>
        <v>16153</v>
      </c>
      <c r="H66" s="4">
        <f t="shared" si="74"/>
        <v>25635</v>
      </c>
      <c r="I66" s="4">
        <f t="shared" si="74"/>
        <v>13123</v>
      </c>
      <c r="J66" s="4">
        <f t="shared" si="74"/>
        <v>20519</v>
      </c>
      <c r="K66" s="5">
        <f t="shared" si="43"/>
        <v>19676.444444444445</v>
      </c>
      <c r="L66" s="6">
        <f t="shared" si="44"/>
        <v>0.006543574829037986</v>
      </c>
      <c r="M66" s="7">
        <v>153</v>
      </c>
      <c r="N66" s="12">
        <f t="shared" si="5"/>
        <v>0.28612949329899556</v>
      </c>
    </row>
    <row r="67" spans="1:14" s="2" customFormat="1" ht="15">
      <c r="A67" s="1">
        <v>154</v>
      </c>
      <c r="B67" s="4">
        <f aca="true" t="shared" si="75" ref="B67:J67">B260+B441+B627</f>
        <v>2115</v>
      </c>
      <c r="C67" s="4">
        <f t="shared" si="75"/>
        <v>7763</v>
      </c>
      <c r="D67" s="4">
        <f t="shared" si="75"/>
        <v>87738</v>
      </c>
      <c r="E67" s="4">
        <f t="shared" si="75"/>
        <v>22541</v>
      </c>
      <c r="F67" s="4">
        <f t="shared" si="75"/>
        <v>2156</v>
      </c>
      <c r="G67" s="4">
        <f t="shared" si="75"/>
        <v>22514</v>
      </c>
      <c r="H67" s="4">
        <f t="shared" si="75"/>
        <v>21983</v>
      </c>
      <c r="I67" s="4">
        <f t="shared" si="75"/>
        <v>22972</v>
      </c>
      <c r="J67" s="4">
        <f t="shared" si="75"/>
        <v>21161</v>
      </c>
      <c r="K67" s="5">
        <f t="shared" si="43"/>
        <v>23438.11111111111</v>
      </c>
      <c r="L67" s="6">
        <f t="shared" si="44"/>
        <v>0.007794550196296528</v>
      </c>
      <c r="M67" s="7">
        <v>154</v>
      </c>
      <c r="N67" s="12">
        <f t="shared" si="5"/>
        <v>0.2939240434952921</v>
      </c>
    </row>
    <row r="68" spans="1:14" s="2" customFormat="1" ht="15">
      <c r="A68" s="1">
        <v>155</v>
      </c>
      <c r="B68" s="4">
        <f aca="true" t="shared" si="76" ref="B68:J68">B261+B442+B628</f>
        <v>2843</v>
      </c>
      <c r="C68" s="4">
        <f t="shared" si="76"/>
        <v>10921</v>
      </c>
      <c r="D68" s="4">
        <f t="shared" si="76"/>
        <v>34252</v>
      </c>
      <c r="E68" s="4">
        <f t="shared" si="76"/>
        <v>29466</v>
      </c>
      <c r="F68" s="4">
        <f t="shared" si="76"/>
        <v>5499</v>
      </c>
      <c r="G68" s="4">
        <f t="shared" si="76"/>
        <v>16659</v>
      </c>
      <c r="H68" s="4">
        <f t="shared" si="76"/>
        <v>25211</v>
      </c>
      <c r="I68" s="4">
        <f t="shared" si="76"/>
        <v>25075</v>
      </c>
      <c r="J68" s="4">
        <f t="shared" si="76"/>
        <v>33816</v>
      </c>
      <c r="K68" s="5">
        <f aca="true" t="shared" si="77" ref="K68:K99">AVERAGE(B68:J68)</f>
        <v>20415.777777777777</v>
      </c>
      <c r="L68" s="6">
        <f aca="true" t="shared" si="78" ref="L68:L99">K68/K$191</f>
        <v>0.006789446638039266</v>
      </c>
      <c r="M68" s="7">
        <v>155</v>
      </c>
      <c r="N68" s="12">
        <f t="shared" si="5"/>
        <v>0.3007134901333314</v>
      </c>
    </row>
    <row r="69" spans="1:14" s="2" customFormat="1" ht="15">
      <c r="A69" s="1">
        <v>156</v>
      </c>
      <c r="B69" s="4">
        <f aca="true" t="shared" si="79" ref="B69:J69">B262+B443+B629</f>
        <v>4523</v>
      </c>
      <c r="C69" s="4">
        <f t="shared" si="79"/>
        <v>13965</v>
      </c>
      <c r="D69" s="4">
        <f t="shared" si="79"/>
        <v>28567</v>
      </c>
      <c r="E69" s="4">
        <f t="shared" si="79"/>
        <v>49951</v>
      </c>
      <c r="F69" s="4">
        <f t="shared" si="79"/>
        <v>8910</v>
      </c>
      <c r="G69" s="4">
        <f t="shared" si="79"/>
        <v>11045</v>
      </c>
      <c r="H69" s="4">
        <f t="shared" si="79"/>
        <v>24221</v>
      </c>
      <c r="I69" s="4">
        <f t="shared" si="79"/>
        <v>19694</v>
      </c>
      <c r="J69" s="4">
        <f t="shared" si="79"/>
        <v>46954</v>
      </c>
      <c r="K69" s="5">
        <f t="shared" si="77"/>
        <v>23092.222222222223</v>
      </c>
      <c r="L69" s="6">
        <f t="shared" si="78"/>
        <v>0.00767952180113257</v>
      </c>
      <c r="M69" s="7">
        <v>156</v>
      </c>
      <c r="N69" s="12">
        <f t="shared" si="5"/>
        <v>0.30839301193446395</v>
      </c>
    </row>
    <row r="70" spans="1:14" s="2" customFormat="1" ht="15">
      <c r="A70" s="1">
        <v>157</v>
      </c>
      <c r="B70" s="4">
        <f aca="true" t="shared" si="80" ref="B70:J70">B263+B444+B630</f>
        <v>5115</v>
      </c>
      <c r="C70" s="4">
        <f t="shared" si="80"/>
        <v>43774</v>
      </c>
      <c r="D70" s="4">
        <f t="shared" si="80"/>
        <v>24798</v>
      </c>
      <c r="E70" s="4">
        <f t="shared" si="80"/>
        <v>43777</v>
      </c>
      <c r="F70" s="4">
        <f t="shared" si="80"/>
        <v>11324</v>
      </c>
      <c r="G70" s="4">
        <f t="shared" si="80"/>
        <v>4162</v>
      </c>
      <c r="H70" s="4">
        <f t="shared" si="80"/>
        <v>33156</v>
      </c>
      <c r="I70" s="4">
        <f t="shared" si="80"/>
        <v>27499</v>
      </c>
      <c r="J70" s="4">
        <f t="shared" si="80"/>
        <v>38084</v>
      </c>
      <c r="K70" s="5">
        <f t="shared" si="77"/>
        <v>25743.222222222223</v>
      </c>
      <c r="L70" s="6">
        <f t="shared" si="78"/>
        <v>0.008561135190216061</v>
      </c>
      <c r="M70" s="7">
        <v>157</v>
      </c>
      <c r="N70" s="12">
        <f aca="true" t="shared" si="81" ref="N70:N133">N69+L70</f>
        <v>0.31695414712468</v>
      </c>
    </row>
    <row r="71" spans="1:14" s="2" customFormat="1" ht="15">
      <c r="A71" s="1">
        <v>158</v>
      </c>
      <c r="B71" s="4">
        <f aca="true" t="shared" si="82" ref="B71:J71">B264+B445+B631</f>
        <v>7566</v>
      </c>
      <c r="C71" s="4">
        <f t="shared" si="82"/>
        <v>79970</v>
      </c>
      <c r="D71" s="4">
        <f t="shared" si="82"/>
        <v>15406</v>
      </c>
      <c r="E71" s="4">
        <f t="shared" si="82"/>
        <v>28503</v>
      </c>
      <c r="F71" s="4">
        <f t="shared" si="82"/>
        <v>11415</v>
      </c>
      <c r="G71" s="4">
        <f t="shared" si="82"/>
        <v>13834</v>
      </c>
      <c r="H71" s="4">
        <f t="shared" si="82"/>
        <v>24661</v>
      </c>
      <c r="I71" s="4">
        <f t="shared" si="82"/>
        <v>30637</v>
      </c>
      <c r="J71" s="4">
        <f t="shared" si="82"/>
        <v>43756</v>
      </c>
      <c r="K71" s="5">
        <f t="shared" si="77"/>
        <v>28416.444444444445</v>
      </c>
      <c r="L71" s="6">
        <f t="shared" si="78"/>
        <v>0.00945013877494131</v>
      </c>
      <c r="M71" s="7">
        <v>158</v>
      </c>
      <c r="N71" s="12">
        <f t="shared" si="81"/>
        <v>0.32640428589962134</v>
      </c>
    </row>
    <row r="72" spans="1:14" s="2" customFormat="1" ht="15">
      <c r="A72" s="1">
        <v>159</v>
      </c>
      <c r="B72" s="4">
        <f aca="true" t="shared" si="83" ref="B72:J72">B265+B446+B632</f>
        <v>13468</v>
      </c>
      <c r="C72" s="4">
        <f t="shared" si="83"/>
        <v>70181</v>
      </c>
      <c r="D72" s="4">
        <f t="shared" si="83"/>
        <v>14488</v>
      </c>
      <c r="E72" s="4">
        <f t="shared" si="83"/>
        <v>47586</v>
      </c>
      <c r="F72" s="4">
        <f t="shared" si="83"/>
        <v>25881</v>
      </c>
      <c r="G72" s="4">
        <f t="shared" si="83"/>
        <v>28952</v>
      </c>
      <c r="H72" s="4">
        <f t="shared" si="83"/>
        <v>23373</v>
      </c>
      <c r="I72" s="4">
        <f t="shared" si="83"/>
        <v>25038</v>
      </c>
      <c r="J72" s="4">
        <f t="shared" si="83"/>
        <v>43750</v>
      </c>
      <c r="K72" s="5">
        <f t="shared" si="77"/>
        <v>32524.11111111111</v>
      </c>
      <c r="L72" s="6">
        <f t="shared" si="78"/>
        <v>0.010816179488342022</v>
      </c>
      <c r="M72" s="7">
        <v>159</v>
      </c>
      <c r="N72" s="12">
        <f t="shared" si="81"/>
        <v>0.33722046538796335</v>
      </c>
    </row>
    <row r="73" spans="1:14" s="2" customFormat="1" ht="15">
      <c r="A73" s="1">
        <v>160</v>
      </c>
      <c r="B73" s="4">
        <f aca="true" t="shared" si="84" ref="B73:J73">B266+B447+B633</f>
        <v>24058</v>
      </c>
      <c r="C73" s="4">
        <f t="shared" si="84"/>
        <v>38030</v>
      </c>
      <c r="D73" s="4">
        <f t="shared" si="84"/>
        <v>16370</v>
      </c>
      <c r="E73" s="4">
        <f t="shared" si="84"/>
        <v>39341</v>
      </c>
      <c r="F73" s="4">
        <f t="shared" si="84"/>
        <v>18136</v>
      </c>
      <c r="G73" s="4">
        <f t="shared" si="84"/>
        <v>36203</v>
      </c>
      <c r="H73" s="4">
        <f t="shared" si="84"/>
        <v>44140</v>
      </c>
      <c r="I73" s="4">
        <f t="shared" si="84"/>
        <v>37613</v>
      </c>
      <c r="J73" s="4">
        <f t="shared" si="84"/>
        <v>54977</v>
      </c>
      <c r="K73" s="5">
        <f t="shared" si="77"/>
        <v>34318.666666666664</v>
      </c>
      <c r="L73" s="6">
        <f t="shared" si="78"/>
        <v>0.01141297473739217</v>
      </c>
      <c r="M73" s="7">
        <v>160</v>
      </c>
      <c r="N73" s="12">
        <f t="shared" si="81"/>
        <v>0.3486334401253555</v>
      </c>
    </row>
    <row r="74" spans="1:14" s="2" customFormat="1" ht="15">
      <c r="A74" s="1">
        <v>161</v>
      </c>
      <c r="B74" s="4">
        <f aca="true" t="shared" si="85" ref="B74:J74">B267+B448+B634</f>
        <v>26185</v>
      </c>
      <c r="C74" s="4">
        <f t="shared" si="85"/>
        <v>20620</v>
      </c>
      <c r="D74" s="4">
        <f t="shared" si="85"/>
        <v>13110</v>
      </c>
      <c r="E74" s="4">
        <f t="shared" si="85"/>
        <v>42826</v>
      </c>
      <c r="F74" s="4">
        <f t="shared" si="85"/>
        <v>19282</v>
      </c>
      <c r="G74" s="4">
        <f t="shared" si="85"/>
        <v>18283</v>
      </c>
      <c r="H74" s="4">
        <f t="shared" si="85"/>
        <v>38917</v>
      </c>
      <c r="I74" s="4">
        <f t="shared" si="85"/>
        <v>39592</v>
      </c>
      <c r="J74" s="4">
        <f t="shared" si="85"/>
        <v>61172</v>
      </c>
      <c r="K74" s="5">
        <f t="shared" si="77"/>
        <v>31109.666666666668</v>
      </c>
      <c r="L74" s="6">
        <f t="shared" si="78"/>
        <v>0.01034579353574414</v>
      </c>
      <c r="M74" s="7">
        <v>161</v>
      </c>
      <c r="N74" s="12">
        <f t="shared" si="81"/>
        <v>0.3589792336610997</v>
      </c>
    </row>
    <row r="75" spans="1:14" s="2" customFormat="1" ht="15">
      <c r="A75" s="1">
        <v>162</v>
      </c>
      <c r="B75" s="4">
        <f aca="true" t="shared" si="86" ref="B75:J75">B268+B449+B635</f>
        <v>11802</v>
      </c>
      <c r="C75" s="4">
        <f t="shared" si="86"/>
        <v>17775</v>
      </c>
      <c r="D75" s="4">
        <f t="shared" si="86"/>
        <v>20848</v>
      </c>
      <c r="E75" s="4">
        <f t="shared" si="86"/>
        <v>50802</v>
      </c>
      <c r="F75" s="4">
        <f t="shared" si="86"/>
        <v>27103</v>
      </c>
      <c r="G75" s="4">
        <f t="shared" si="86"/>
        <v>11839</v>
      </c>
      <c r="H75" s="4">
        <f t="shared" si="86"/>
        <v>37800</v>
      </c>
      <c r="I75" s="4">
        <f t="shared" si="86"/>
        <v>31931</v>
      </c>
      <c r="J75" s="4">
        <f t="shared" si="86"/>
        <v>72742</v>
      </c>
      <c r="K75" s="5">
        <f t="shared" si="77"/>
        <v>31404.666666666668</v>
      </c>
      <c r="L75" s="6">
        <f t="shared" si="78"/>
        <v>0.010443898382888476</v>
      </c>
      <c r="M75" s="7">
        <v>162</v>
      </c>
      <c r="N75" s="12">
        <f t="shared" si="81"/>
        <v>0.36942313204398813</v>
      </c>
    </row>
    <row r="76" spans="1:14" s="2" customFormat="1" ht="15">
      <c r="A76" s="1">
        <v>163</v>
      </c>
      <c r="B76" s="4">
        <f aca="true" t="shared" si="87" ref="B76:J76">B269+B450+B636</f>
        <v>19801</v>
      </c>
      <c r="C76" s="4">
        <f t="shared" si="87"/>
        <v>18728</v>
      </c>
      <c r="D76" s="4">
        <f t="shared" si="87"/>
        <v>23364</v>
      </c>
      <c r="E76" s="4">
        <f t="shared" si="87"/>
        <v>54288</v>
      </c>
      <c r="F76" s="4">
        <f t="shared" si="87"/>
        <v>29231</v>
      </c>
      <c r="G76" s="4">
        <f t="shared" si="87"/>
        <v>28265</v>
      </c>
      <c r="H76" s="4">
        <f t="shared" si="87"/>
        <v>33665</v>
      </c>
      <c r="I76" s="4">
        <f t="shared" si="87"/>
        <v>37935</v>
      </c>
      <c r="J76" s="4">
        <f t="shared" si="87"/>
        <v>61505</v>
      </c>
      <c r="K76" s="5">
        <f t="shared" si="77"/>
        <v>34086.88888888889</v>
      </c>
      <c r="L76" s="6">
        <f t="shared" si="78"/>
        <v>0.011335894996848636</v>
      </c>
      <c r="M76" s="7">
        <v>163</v>
      </c>
      <c r="N76" s="12">
        <f t="shared" si="81"/>
        <v>0.38075902704083675</v>
      </c>
    </row>
    <row r="77" spans="1:14" s="2" customFormat="1" ht="15">
      <c r="A77" s="1">
        <v>164</v>
      </c>
      <c r="B77" s="4">
        <f aca="true" t="shared" si="88" ref="B77:J77">B270+B451+B637</f>
        <v>19518</v>
      </c>
      <c r="C77" s="4">
        <f t="shared" si="88"/>
        <v>18976</v>
      </c>
      <c r="D77" s="4">
        <f t="shared" si="88"/>
        <v>25761</v>
      </c>
      <c r="E77" s="4">
        <f t="shared" si="88"/>
        <v>51535</v>
      </c>
      <c r="F77" s="4">
        <f t="shared" si="88"/>
        <v>12701</v>
      </c>
      <c r="G77" s="4">
        <f t="shared" si="88"/>
        <v>13037</v>
      </c>
      <c r="H77" s="4">
        <f t="shared" si="88"/>
        <v>28862</v>
      </c>
      <c r="I77" s="4">
        <f t="shared" si="88"/>
        <v>27138</v>
      </c>
      <c r="J77" s="4">
        <f t="shared" si="88"/>
        <v>66330</v>
      </c>
      <c r="K77" s="5">
        <f t="shared" si="77"/>
        <v>29317.555555555555</v>
      </c>
      <c r="L77" s="6">
        <f t="shared" si="78"/>
        <v>0.009749811208214587</v>
      </c>
      <c r="M77" s="7">
        <v>164</v>
      </c>
      <c r="N77" s="12">
        <f t="shared" si="81"/>
        <v>0.39050883824905136</v>
      </c>
    </row>
    <row r="78" spans="1:14" s="2" customFormat="1" ht="15">
      <c r="A78" s="1">
        <v>165</v>
      </c>
      <c r="B78" s="4">
        <f aca="true" t="shared" si="89" ref="B78:J78">B271+B452+B638</f>
        <v>22248</v>
      </c>
      <c r="C78" s="4">
        <f t="shared" si="89"/>
        <v>19781</v>
      </c>
      <c r="D78" s="4">
        <f t="shared" si="89"/>
        <v>42091</v>
      </c>
      <c r="E78" s="4">
        <f t="shared" si="89"/>
        <v>62576</v>
      </c>
      <c r="F78" s="4">
        <f t="shared" si="89"/>
        <v>17428</v>
      </c>
      <c r="G78" s="4">
        <f t="shared" si="89"/>
        <v>14757</v>
      </c>
      <c r="H78" s="4">
        <f t="shared" si="89"/>
        <v>37534</v>
      </c>
      <c r="I78" s="4">
        <f t="shared" si="89"/>
        <v>27125</v>
      </c>
      <c r="J78" s="4">
        <f t="shared" si="89"/>
        <v>66686</v>
      </c>
      <c r="K78" s="5">
        <f t="shared" si="77"/>
        <v>34469.555555555555</v>
      </c>
      <c r="L78" s="6">
        <f t="shared" si="78"/>
        <v>0.011463154165799704</v>
      </c>
      <c r="M78" s="7">
        <v>165</v>
      </c>
      <c r="N78" s="12">
        <f t="shared" si="81"/>
        <v>0.40197199241485104</v>
      </c>
    </row>
    <row r="79" spans="1:14" s="2" customFormat="1" ht="15">
      <c r="A79" s="1">
        <v>166</v>
      </c>
      <c r="B79" s="4">
        <f aca="true" t="shared" si="90" ref="B79:J79">B272+B453+B639</f>
        <v>12607</v>
      </c>
      <c r="C79" s="4">
        <f t="shared" si="90"/>
        <v>16282</v>
      </c>
      <c r="D79" s="4">
        <f t="shared" si="90"/>
        <v>35102</v>
      </c>
      <c r="E79" s="4">
        <f t="shared" si="90"/>
        <v>36934</v>
      </c>
      <c r="F79" s="4">
        <f t="shared" si="90"/>
        <v>13753</v>
      </c>
      <c r="G79" s="4">
        <f t="shared" si="90"/>
        <v>30798</v>
      </c>
      <c r="H79" s="4">
        <f t="shared" si="90"/>
        <v>32967</v>
      </c>
      <c r="I79" s="4">
        <f t="shared" si="90"/>
        <v>22597</v>
      </c>
      <c r="J79" s="4">
        <f t="shared" si="90"/>
        <v>76347</v>
      </c>
      <c r="K79" s="5">
        <f t="shared" si="77"/>
        <v>30820.777777777777</v>
      </c>
      <c r="L79" s="6">
        <f t="shared" si="78"/>
        <v>0.01024972099240129</v>
      </c>
      <c r="M79" s="7">
        <v>166</v>
      </c>
      <c r="N79" s="12">
        <f t="shared" si="81"/>
        <v>0.41222171340725233</v>
      </c>
    </row>
    <row r="80" spans="1:14" s="2" customFormat="1" ht="15">
      <c r="A80" s="1">
        <v>167</v>
      </c>
      <c r="B80" s="4">
        <f aca="true" t="shared" si="91" ref="B80:J80">B273+B454+B640</f>
        <v>16653</v>
      </c>
      <c r="C80" s="4">
        <f t="shared" si="91"/>
        <v>22739</v>
      </c>
      <c r="D80" s="4">
        <f t="shared" si="91"/>
        <v>23113</v>
      </c>
      <c r="E80" s="4">
        <f t="shared" si="91"/>
        <v>39094</v>
      </c>
      <c r="F80" s="4">
        <f t="shared" si="91"/>
        <v>8669</v>
      </c>
      <c r="G80" s="4">
        <f t="shared" si="91"/>
        <v>21766</v>
      </c>
      <c r="H80" s="4">
        <f t="shared" si="91"/>
        <v>25355</v>
      </c>
      <c r="I80" s="4">
        <f t="shared" si="91"/>
        <v>36183</v>
      </c>
      <c r="J80" s="4">
        <f t="shared" si="91"/>
        <v>55905</v>
      </c>
      <c r="K80" s="5">
        <f t="shared" si="77"/>
        <v>27719.666666666668</v>
      </c>
      <c r="L80" s="6">
        <f t="shared" si="78"/>
        <v>0.009218419190593996</v>
      </c>
      <c r="M80" s="7">
        <v>167</v>
      </c>
      <c r="N80" s="12">
        <f t="shared" si="81"/>
        <v>0.42144013259784635</v>
      </c>
    </row>
    <row r="81" spans="1:14" s="2" customFormat="1" ht="15">
      <c r="A81" s="1">
        <v>168</v>
      </c>
      <c r="B81" s="4">
        <f aca="true" t="shared" si="92" ref="B81:J81">B274+B455+B641</f>
        <v>13311</v>
      </c>
      <c r="C81" s="4">
        <f t="shared" si="92"/>
        <v>11226</v>
      </c>
      <c r="D81" s="4">
        <f t="shared" si="92"/>
        <v>24699</v>
      </c>
      <c r="E81" s="4">
        <f t="shared" si="92"/>
        <v>24799</v>
      </c>
      <c r="F81" s="4">
        <f t="shared" si="92"/>
        <v>11945</v>
      </c>
      <c r="G81" s="4">
        <f t="shared" si="92"/>
        <v>22738</v>
      </c>
      <c r="H81" s="4">
        <f t="shared" si="92"/>
        <v>20559</v>
      </c>
      <c r="I81" s="4">
        <f t="shared" si="92"/>
        <v>28923</v>
      </c>
      <c r="J81" s="4">
        <f t="shared" si="92"/>
        <v>51916</v>
      </c>
      <c r="K81" s="5">
        <f t="shared" si="77"/>
        <v>23346.222222222223</v>
      </c>
      <c r="L81" s="6">
        <f t="shared" si="78"/>
        <v>0.007763991737317861</v>
      </c>
      <c r="M81" s="7">
        <v>168</v>
      </c>
      <c r="N81" s="12">
        <f t="shared" si="81"/>
        <v>0.4292041243351642</v>
      </c>
    </row>
    <row r="82" spans="1:14" s="2" customFormat="1" ht="15">
      <c r="A82" s="1">
        <v>169</v>
      </c>
      <c r="B82" s="4">
        <f aca="true" t="shared" si="93" ref="B82:J82">B275+B456+B642</f>
        <v>10548</v>
      </c>
      <c r="C82" s="4">
        <f t="shared" si="93"/>
        <v>11344</v>
      </c>
      <c r="D82" s="4">
        <f t="shared" si="93"/>
        <v>22716</v>
      </c>
      <c r="E82" s="4">
        <f t="shared" si="93"/>
        <v>24834</v>
      </c>
      <c r="F82" s="4">
        <f t="shared" si="93"/>
        <v>21574</v>
      </c>
      <c r="G82" s="4">
        <f t="shared" si="93"/>
        <v>17426</v>
      </c>
      <c r="H82" s="4">
        <f t="shared" si="93"/>
        <v>13905</v>
      </c>
      <c r="I82" s="4">
        <f t="shared" si="93"/>
        <v>36471</v>
      </c>
      <c r="J82" s="4">
        <f t="shared" si="93"/>
        <v>77986</v>
      </c>
      <c r="K82" s="5">
        <f t="shared" si="77"/>
        <v>26311.555555555555</v>
      </c>
      <c r="L82" s="6">
        <f t="shared" si="78"/>
        <v>0.008750139443754015</v>
      </c>
      <c r="M82" s="7">
        <v>169</v>
      </c>
      <c r="N82" s="12">
        <f t="shared" si="81"/>
        <v>0.4379542637789182</v>
      </c>
    </row>
    <row r="83" spans="1:14" s="2" customFormat="1" ht="15">
      <c r="A83" s="1">
        <v>170</v>
      </c>
      <c r="B83" s="4">
        <f aca="true" t="shared" si="94" ref="B83:J83">B276+B457+B643</f>
        <v>10191</v>
      </c>
      <c r="C83" s="4">
        <f t="shared" si="94"/>
        <v>9388</v>
      </c>
      <c r="D83" s="4">
        <f t="shared" si="94"/>
        <v>33936</v>
      </c>
      <c r="E83" s="4">
        <f t="shared" si="94"/>
        <v>18719</v>
      </c>
      <c r="F83" s="4">
        <f t="shared" si="94"/>
        <v>16459</v>
      </c>
      <c r="G83" s="4">
        <f t="shared" si="94"/>
        <v>2785</v>
      </c>
      <c r="H83" s="4">
        <f t="shared" si="94"/>
        <v>25293</v>
      </c>
      <c r="I83" s="4">
        <f t="shared" si="94"/>
        <v>46041</v>
      </c>
      <c r="J83" s="4">
        <f t="shared" si="94"/>
        <v>62473</v>
      </c>
      <c r="K83" s="5">
        <f t="shared" si="77"/>
        <v>25031.666666666668</v>
      </c>
      <c r="L83" s="6">
        <f t="shared" si="78"/>
        <v>0.008324501125766978</v>
      </c>
      <c r="M83" s="7">
        <v>170</v>
      </c>
      <c r="N83" s="12">
        <f t="shared" si="81"/>
        <v>0.4462787649046852</v>
      </c>
    </row>
    <row r="84" spans="1:14" s="2" customFormat="1" ht="15">
      <c r="A84" s="1">
        <v>171</v>
      </c>
      <c r="B84" s="4">
        <f aca="true" t="shared" si="95" ref="B84:J84">B277+B458+B644</f>
        <v>12293</v>
      </c>
      <c r="C84" s="4">
        <f t="shared" si="95"/>
        <v>11462</v>
      </c>
      <c r="D84" s="4">
        <f t="shared" si="95"/>
        <v>35524</v>
      </c>
      <c r="E84" s="4">
        <f t="shared" si="95"/>
        <v>16015</v>
      </c>
      <c r="F84" s="4">
        <f t="shared" si="95"/>
        <v>36666</v>
      </c>
      <c r="G84" s="4">
        <f t="shared" si="95"/>
        <v>2741</v>
      </c>
      <c r="H84" s="4">
        <f t="shared" si="95"/>
        <v>27505</v>
      </c>
      <c r="I84" s="4">
        <f t="shared" si="95"/>
        <v>34831</v>
      </c>
      <c r="J84" s="4">
        <f t="shared" si="95"/>
        <v>29257</v>
      </c>
      <c r="K84" s="5">
        <f t="shared" si="77"/>
        <v>22921.555555555555</v>
      </c>
      <c r="L84" s="6">
        <f t="shared" si="78"/>
        <v>0.00762276509860387</v>
      </c>
      <c r="M84" s="7">
        <v>171</v>
      </c>
      <c r="N84" s="12">
        <f t="shared" si="81"/>
        <v>0.4539015300032891</v>
      </c>
    </row>
    <row r="85" spans="1:14" s="2" customFormat="1" ht="15">
      <c r="A85" s="1">
        <v>172</v>
      </c>
      <c r="B85" s="4">
        <f aca="true" t="shared" si="96" ref="B85:J85">B278+B459+B645</f>
        <v>8404</v>
      </c>
      <c r="C85" s="4">
        <f t="shared" si="96"/>
        <v>14260</v>
      </c>
      <c r="D85" s="4">
        <f t="shared" si="96"/>
        <v>24989</v>
      </c>
      <c r="E85" s="4">
        <f t="shared" si="96"/>
        <v>18855</v>
      </c>
      <c r="F85" s="4">
        <f t="shared" si="96"/>
        <v>31786</v>
      </c>
      <c r="G85" s="4">
        <f t="shared" si="96"/>
        <v>12767</v>
      </c>
      <c r="H85" s="4">
        <f t="shared" si="96"/>
        <v>0</v>
      </c>
      <c r="I85" s="4">
        <f t="shared" si="96"/>
        <v>54644</v>
      </c>
      <c r="J85" s="4">
        <f t="shared" si="96"/>
        <v>39677</v>
      </c>
      <c r="K85" s="5">
        <f t="shared" si="77"/>
        <v>22820.222222222223</v>
      </c>
      <c r="L85" s="6">
        <f t="shared" si="78"/>
        <v>0.007589065806477455</v>
      </c>
      <c r="M85" s="7">
        <v>172</v>
      </c>
      <c r="N85" s="12">
        <f t="shared" si="81"/>
        <v>0.46149059580976654</v>
      </c>
    </row>
    <row r="86" spans="1:14" s="2" customFormat="1" ht="15">
      <c r="A86" s="1">
        <v>173</v>
      </c>
      <c r="B86" s="4">
        <f aca="true" t="shared" si="97" ref="B86:J86">B279+B460+B646</f>
        <v>14762</v>
      </c>
      <c r="C86" s="4">
        <f t="shared" si="97"/>
        <v>17997</v>
      </c>
      <c r="D86" s="4">
        <f t="shared" si="97"/>
        <v>12647</v>
      </c>
      <c r="E86" s="4">
        <f t="shared" si="97"/>
        <v>21601</v>
      </c>
      <c r="F86" s="4">
        <f t="shared" si="97"/>
        <v>13992</v>
      </c>
      <c r="G86" s="4">
        <f t="shared" si="97"/>
        <v>21783</v>
      </c>
      <c r="H86" s="4">
        <f t="shared" si="97"/>
        <v>22667</v>
      </c>
      <c r="I86" s="4">
        <f t="shared" si="97"/>
        <v>69787</v>
      </c>
      <c r="J86" s="4">
        <f t="shared" si="97"/>
        <v>113116</v>
      </c>
      <c r="K86" s="5">
        <f t="shared" si="77"/>
        <v>34261.333333333336</v>
      </c>
      <c r="L86" s="6">
        <f t="shared" si="78"/>
        <v>0.011393908032636435</v>
      </c>
      <c r="M86" s="7">
        <v>173</v>
      </c>
      <c r="N86" s="12">
        <f t="shared" si="81"/>
        <v>0.472884503842403</v>
      </c>
    </row>
    <row r="87" spans="1:14" s="2" customFormat="1" ht="15">
      <c r="A87" s="1">
        <v>174</v>
      </c>
      <c r="B87" s="4">
        <f aca="true" t="shared" si="98" ref="B87:J87">B280+B461+B647</f>
        <v>15759</v>
      </c>
      <c r="C87" s="4">
        <f t="shared" si="98"/>
        <v>15142</v>
      </c>
      <c r="D87" s="4">
        <f t="shared" si="98"/>
        <v>8899</v>
      </c>
      <c r="E87" s="4">
        <f t="shared" si="98"/>
        <v>18319</v>
      </c>
      <c r="F87" s="4">
        <f t="shared" si="98"/>
        <v>24806</v>
      </c>
      <c r="G87" s="4">
        <f t="shared" si="98"/>
        <v>28312</v>
      </c>
      <c r="H87" s="4">
        <f t="shared" si="98"/>
        <v>28218</v>
      </c>
      <c r="I87" s="4">
        <f t="shared" si="98"/>
        <v>71127</v>
      </c>
      <c r="J87" s="4">
        <f t="shared" si="98"/>
        <v>154308</v>
      </c>
      <c r="K87" s="5">
        <f t="shared" si="77"/>
        <v>40543.333333333336</v>
      </c>
      <c r="L87" s="6">
        <f t="shared" si="78"/>
        <v>0.013483042438604934</v>
      </c>
      <c r="M87" s="7">
        <v>174</v>
      </c>
      <c r="N87" s="12">
        <f t="shared" si="81"/>
        <v>0.4863675462810079</v>
      </c>
    </row>
    <row r="88" spans="1:14" s="2" customFormat="1" ht="15">
      <c r="A88" s="1">
        <v>175</v>
      </c>
      <c r="B88" s="4">
        <f aca="true" t="shared" si="99" ref="B88:J88">B281+B462+B648</f>
        <v>8589</v>
      </c>
      <c r="C88" s="4">
        <f t="shared" si="99"/>
        <v>25994</v>
      </c>
      <c r="D88" s="4">
        <f t="shared" si="99"/>
        <v>19918</v>
      </c>
      <c r="E88" s="4">
        <f t="shared" si="99"/>
        <v>12892</v>
      </c>
      <c r="F88" s="4">
        <f t="shared" si="99"/>
        <v>51421</v>
      </c>
      <c r="G88" s="4">
        <f t="shared" si="99"/>
        <v>26706</v>
      </c>
      <c r="H88" s="4">
        <f t="shared" si="99"/>
        <v>19988</v>
      </c>
      <c r="I88" s="4">
        <f t="shared" si="99"/>
        <v>106589</v>
      </c>
      <c r="J88" s="4">
        <f t="shared" si="99"/>
        <v>121175</v>
      </c>
      <c r="K88" s="5">
        <f t="shared" si="77"/>
        <v>43696.88888888889</v>
      </c>
      <c r="L88" s="6">
        <f t="shared" si="78"/>
        <v>0.014531785102126778</v>
      </c>
      <c r="M88" s="7">
        <v>175</v>
      </c>
      <c r="N88" s="12">
        <f t="shared" si="81"/>
        <v>0.5008993313831347</v>
      </c>
    </row>
    <row r="89" spans="1:14" s="2" customFormat="1" ht="15">
      <c r="A89" s="1">
        <v>176</v>
      </c>
      <c r="B89" s="4">
        <f aca="true" t="shared" si="100" ref="B89:J89">B282+B463+B649</f>
        <v>9301</v>
      </c>
      <c r="C89" s="4">
        <f t="shared" si="100"/>
        <v>20851</v>
      </c>
      <c r="D89" s="4">
        <f t="shared" si="100"/>
        <v>8038</v>
      </c>
      <c r="E89" s="4">
        <f t="shared" si="100"/>
        <v>14328</v>
      </c>
      <c r="F89" s="4">
        <f t="shared" si="100"/>
        <v>25052</v>
      </c>
      <c r="G89" s="4">
        <f t="shared" si="100"/>
        <v>19449</v>
      </c>
      <c r="H89" s="4">
        <f t="shared" si="100"/>
        <v>18419</v>
      </c>
      <c r="I89" s="4">
        <f t="shared" si="100"/>
        <v>111070</v>
      </c>
      <c r="J89" s="4">
        <f t="shared" si="100"/>
        <v>79014</v>
      </c>
      <c r="K89" s="5">
        <f t="shared" si="77"/>
        <v>33946.88888888889</v>
      </c>
      <c r="L89" s="6">
        <f t="shared" si="78"/>
        <v>0.011289336764305562</v>
      </c>
      <c r="M89" s="7">
        <v>176</v>
      </c>
      <c r="N89" s="12">
        <f t="shared" si="81"/>
        <v>0.5121886681474402</v>
      </c>
    </row>
    <row r="90" spans="1:14" s="2" customFormat="1" ht="15">
      <c r="A90" s="1">
        <v>177</v>
      </c>
      <c r="B90" s="4">
        <f aca="true" t="shared" si="101" ref="B90:J90">B283+B464+B650</f>
        <v>6679</v>
      </c>
      <c r="C90" s="4">
        <f t="shared" si="101"/>
        <v>30343</v>
      </c>
      <c r="D90" s="4">
        <f t="shared" si="101"/>
        <v>3208</v>
      </c>
      <c r="E90" s="4">
        <f t="shared" si="101"/>
        <v>15180</v>
      </c>
      <c r="F90" s="4">
        <f t="shared" si="101"/>
        <v>27371</v>
      </c>
      <c r="G90" s="4">
        <f t="shared" si="101"/>
        <v>8294</v>
      </c>
      <c r="H90" s="4">
        <f t="shared" si="101"/>
        <v>14915</v>
      </c>
      <c r="I90" s="4">
        <f t="shared" si="101"/>
        <v>151963</v>
      </c>
      <c r="J90" s="4">
        <f t="shared" si="101"/>
        <v>133445</v>
      </c>
      <c r="K90" s="5">
        <f t="shared" si="77"/>
        <v>43488.666666666664</v>
      </c>
      <c r="L90" s="6">
        <f t="shared" si="78"/>
        <v>0.014462538968963505</v>
      </c>
      <c r="M90" s="7">
        <v>177</v>
      </c>
      <c r="N90" s="12">
        <f t="shared" si="81"/>
        <v>0.5266512071164038</v>
      </c>
    </row>
    <row r="91" spans="1:14" s="2" customFormat="1" ht="15">
      <c r="A91" s="1">
        <v>178</v>
      </c>
      <c r="B91" s="4">
        <f aca="true" t="shared" si="102" ref="B91:J91">B284+B465+B651</f>
        <v>8808</v>
      </c>
      <c r="C91" s="4">
        <f t="shared" si="102"/>
        <v>22593</v>
      </c>
      <c r="D91" s="4">
        <f t="shared" si="102"/>
        <v>4907</v>
      </c>
      <c r="E91" s="4">
        <f t="shared" si="102"/>
        <v>11839</v>
      </c>
      <c r="F91" s="4">
        <f t="shared" si="102"/>
        <v>16311</v>
      </c>
      <c r="G91" s="4">
        <f t="shared" si="102"/>
        <v>31422</v>
      </c>
      <c r="H91" s="4">
        <f t="shared" si="102"/>
        <v>23832</v>
      </c>
      <c r="I91" s="4">
        <f t="shared" si="102"/>
        <v>159319</v>
      </c>
      <c r="J91" s="4">
        <f t="shared" si="102"/>
        <v>194560</v>
      </c>
      <c r="K91" s="5">
        <f t="shared" si="77"/>
        <v>52621.22222222222</v>
      </c>
      <c r="L91" s="6">
        <f t="shared" si="78"/>
        <v>0.01749965072087848</v>
      </c>
      <c r="M91" s="7">
        <v>178</v>
      </c>
      <c r="N91" s="12">
        <f t="shared" si="81"/>
        <v>0.5441508578372822</v>
      </c>
    </row>
    <row r="92" spans="1:14" s="2" customFormat="1" ht="15">
      <c r="A92" s="1">
        <v>179</v>
      </c>
      <c r="B92" s="4">
        <f aca="true" t="shared" si="103" ref="B92:J92">B285+B466+B652</f>
        <v>15878</v>
      </c>
      <c r="C92" s="4">
        <f t="shared" si="103"/>
        <v>25245</v>
      </c>
      <c r="D92" s="4">
        <f t="shared" si="103"/>
        <v>14836</v>
      </c>
      <c r="E92" s="4">
        <f t="shared" si="103"/>
        <v>16177</v>
      </c>
      <c r="F92" s="4">
        <f t="shared" si="103"/>
        <v>28474</v>
      </c>
      <c r="G92" s="4">
        <f t="shared" si="103"/>
        <v>22737</v>
      </c>
      <c r="H92" s="4">
        <f t="shared" si="103"/>
        <v>22039</v>
      </c>
      <c r="I92" s="4">
        <f t="shared" si="103"/>
        <v>195193</v>
      </c>
      <c r="J92" s="4">
        <f t="shared" si="103"/>
        <v>288500</v>
      </c>
      <c r="K92" s="5">
        <f t="shared" si="77"/>
        <v>69897.66666666667</v>
      </c>
      <c r="L92" s="6">
        <f t="shared" si="78"/>
        <v>0.023245084420606632</v>
      </c>
      <c r="M92" s="7">
        <v>179</v>
      </c>
      <c r="N92" s="12">
        <f t="shared" si="81"/>
        <v>0.5673959422578889</v>
      </c>
    </row>
    <row r="93" spans="1:14" s="2" customFormat="1" ht="15">
      <c r="A93" s="1">
        <v>180</v>
      </c>
      <c r="B93" s="4">
        <f aca="true" t="shared" si="104" ref="B93:J93">B286+B467+B653</f>
        <v>20698</v>
      </c>
      <c r="C93" s="4">
        <f t="shared" si="104"/>
        <v>16545</v>
      </c>
      <c r="D93" s="4">
        <f t="shared" si="104"/>
        <v>8520</v>
      </c>
      <c r="E93" s="4">
        <f t="shared" si="104"/>
        <v>20741</v>
      </c>
      <c r="F93" s="4">
        <f t="shared" si="104"/>
        <v>33157</v>
      </c>
      <c r="G93" s="4">
        <f t="shared" si="104"/>
        <v>14942</v>
      </c>
      <c r="H93" s="4">
        <f t="shared" si="104"/>
        <v>28503</v>
      </c>
      <c r="I93" s="4">
        <f t="shared" si="104"/>
        <v>209705</v>
      </c>
      <c r="J93" s="4">
        <f t="shared" si="104"/>
        <v>323905</v>
      </c>
      <c r="K93" s="5">
        <f t="shared" si="77"/>
        <v>75190.66666666667</v>
      </c>
      <c r="L93" s="6">
        <f t="shared" si="78"/>
        <v>0.0250053181695387</v>
      </c>
      <c r="M93" s="7">
        <v>180</v>
      </c>
      <c r="N93" s="12">
        <f t="shared" si="81"/>
        <v>0.5924012604274276</v>
      </c>
    </row>
    <row r="94" spans="1:14" s="2" customFormat="1" ht="15">
      <c r="A94" s="1">
        <v>181</v>
      </c>
      <c r="B94" s="4">
        <f aca="true" t="shared" si="105" ref="B94:J94">B287+B468+B654</f>
        <v>13448</v>
      </c>
      <c r="C94" s="4">
        <f t="shared" si="105"/>
        <v>30387</v>
      </c>
      <c r="D94" s="4">
        <f t="shared" si="105"/>
        <v>3170</v>
      </c>
      <c r="E94" s="4">
        <f t="shared" si="105"/>
        <v>28240</v>
      </c>
      <c r="F94" s="4">
        <f t="shared" si="105"/>
        <v>78524</v>
      </c>
      <c r="G94" s="4">
        <f t="shared" si="105"/>
        <v>16048</v>
      </c>
      <c r="H94" s="4">
        <f t="shared" si="105"/>
        <v>39645</v>
      </c>
      <c r="I94" s="4">
        <f t="shared" si="105"/>
        <v>401196</v>
      </c>
      <c r="J94" s="4">
        <f t="shared" si="105"/>
        <v>421410</v>
      </c>
      <c r="K94" s="5">
        <f t="shared" si="77"/>
        <v>114674.22222222222</v>
      </c>
      <c r="L94" s="6">
        <f t="shared" si="78"/>
        <v>0.0381359221779882</v>
      </c>
      <c r="M94" s="7">
        <v>181</v>
      </c>
      <c r="N94" s="12">
        <f t="shared" si="81"/>
        <v>0.6305371826054158</v>
      </c>
    </row>
    <row r="95" spans="1:14" s="2" customFormat="1" ht="15">
      <c r="A95" s="1">
        <v>182</v>
      </c>
      <c r="B95" s="4">
        <f aca="true" t="shared" si="106" ref="B95:J95">B288+B469+B655</f>
        <v>19416</v>
      </c>
      <c r="C95" s="4">
        <f t="shared" si="106"/>
        <v>19419</v>
      </c>
      <c r="D95" s="4">
        <f t="shared" si="106"/>
        <v>3819</v>
      </c>
      <c r="E95" s="4">
        <f t="shared" si="106"/>
        <v>21705</v>
      </c>
      <c r="F95" s="4">
        <f t="shared" si="106"/>
        <v>99339</v>
      </c>
      <c r="G95" s="4">
        <f t="shared" si="106"/>
        <v>47072</v>
      </c>
      <c r="H95" s="4">
        <f t="shared" si="106"/>
        <v>19842</v>
      </c>
      <c r="I95" s="4">
        <f t="shared" si="106"/>
        <v>335113</v>
      </c>
      <c r="J95" s="4">
        <f t="shared" si="106"/>
        <v>363794</v>
      </c>
      <c r="K95" s="5">
        <f t="shared" si="77"/>
        <v>103279.88888888889</v>
      </c>
      <c r="L95" s="6">
        <f t="shared" si="78"/>
        <v>0.03434663631365513</v>
      </c>
      <c r="M95" s="7">
        <v>182</v>
      </c>
      <c r="N95" s="12">
        <f t="shared" si="81"/>
        <v>0.6648838189190709</v>
      </c>
    </row>
    <row r="96" spans="1:14" s="2" customFormat="1" ht="15">
      <c r="A96" s="1">
        <v>183</v>
      </c>
      <c r="B96" s="4">
        <f aca="true" t="shared" si="107" ref="B96:J96">B289+B470+B656</f>
        <v>19271</v>
      </c>
      <c r="C96" s="4">
        <f t="shared" si="107"/>
        <v>20442</v>
      </c>
      <c r="D96" s="4">
        <f t="shared" si="107"/>
        <v>2933</v>
      </c>
      <c r="E96" s="4">
        <f t="shared" si="107"/>
        <v>36226</v>
      </c>
      <c r="F96" s="4">
        <f t="shared" si="107"/>
        <v>34766</v>
      </c>
      <c r="G96" s="4">
        <f t="shared" si="107"/>
        <v>9430</v>
      </c>
      <c r="H96" s="4">
        <f t="shared" si="107"/>
        <v>18633</v>
      </c>
      <c r="I96" s="4">
        <f t="shared" si="107"/>
        <v>171044</v>
      </c>
      <c r="J96" s="4">
        <f t="shared" si="107"/>
        <v>364152</v>
      </c>
      <c r="K96" s="5">
        <f t="shared" si="77"/>
        <v>75210.77777777778</v>
      </c>
      <c r="L96" s="6">
        <f t="shared" si="78"/>
        <v>0.025012006296594492</v>
      </c>
      <c r="M96" s="7">
        <v>183</v>
      </c>
      <c r="N96" s="12">
        <f t="shared" si="81"/>
        <v>0.6898958252156654</v>
      </c>
    </row>
    <row r="97" spans="1:14" s="2" customFormat="1" ht="15">
      <c r="A97" s="1">
        <v>184</v>
      </c>
      <c r="B97" s="4">
        <f aca="true" t="shared" si="108" ref="B97:J97">B290+B471+B657</f>
        <v>12208</v>
      </c>
      <c r="C97" s="4">
        <f t="shared" si="108"/>
        <v>15936</v>
      </c>
      <c r="D97" s="4">
        <f t="shared" si="108"/>
        <v>6286</v>
      </c>
      <c r="E97" s="4">
        <f t="shared" si="108"/>
        <v>27753</v>
      </c>
      <c r="F97" s="4">
        <f t="shared" si="108"/>
        <v>30081</v>
      </c>
      <c r="G97" s="4">
        <f t="shared" si="108"/>
        <v>6004</v>
      </c>
      <c r="H97" s="4">
        <f t="shared" si="108"/>
        <v>31198</v>
      </c>
      <c r="I97" s="4">
        <f t="shared" si="108"/>
        <v>216711</v>
      </c>
      <c r="J97" s="4">
        <f t="shared" si="108"/>
        <v>260839</v>
      </c>
      <c r="K97" s="5">
        <f t="shared" si="77"/>
        <v>67446.22222222222</v>
      </c>
      <c r="L97" s="6">
        <f t="shared" si="78"/>
        <v>0.022429834988386122</v>
      </c>
      <c r="M97" s="7">
        <v>184</v>
      </c>
      <c r="N97" s="12">
        <f t="shared" si="81"/>
        <v>0.7123256602040515</v>
      </c>
    </row>
    <row r="98" spans="1:14" s="2" customFormat="1" ht="15">
      <c r="A98" s="1">
        <v>185</v>
      </c>
      <c r="B98" s="4">
        <f aca="true" t="shared" si="109" ref="B98:J98">B291+B472+B658</f>
        <v>7972</v>
      </c>
      <c r="C98" s="4">
        <f t="shared" si="109"/>
        <v>15987</v>
      </c>
      <c r="D98" s="4">
        <f t="shared" si="109"/>
        <v>13172</v>
      </c>
      <c r="E98" s="4">
        <f t="shared" si="109"/>
        <v>16171</v>
      </c>
      <c r="F98" s="4">
        <f t="shared" si="109"/>
        <v>24331</v>
      </c>
      <c r="G98" s="4">
        <f t="shared" si="109"/>
        <v>3980</v>
      </c>
      <c r="H98" s="4">
        <f t="shared" si="109"/>
        <v>31721</v>
      </c>
      <c r="I98" s="4">
        <f t="shared" si="109"/>
        <v>200997</v>
      </c>
      <c r="J98" s="4">
        <f t="shared" si="109"/>
        <v>113452</v>
      </c>
      <c r="K98" s="5">
        <f t="shared" si="77"/>
        <v>47531.444444444445</v>
      </c>
      <c r="L98" s="6">
        <f t="shared" si="78"/>
        <v>0.015807000311090287</v>
      </c>
      <c r="M98" s="7">
        <v>185</v>
      </c>
      <c r="N98" s="12">
        <f t="shared" si="81"/>
        <v>0.7281326605151418</v>
      </c>
    </row>
    <row r="99" spans="1:14" s="2" customFormat="1" ht="15">
      <c r="A99" s="1">
        <v>186</v>
      </c>
      <c r="B99" s="4">
        <f aca="true" t="shared" si="110" ref="B99:J99">B292+B473+B659</f>
        <v>16517</v>
      </c>
      <c r="C99" s="4">
        <f t="shared" si="110"/>
        <v>15900</v>
      </c>
      <c r="D99" s="4">
        <f t="shared" si="110"/>
        <v>4099</v>
      </c>
      <c r="E99" s="4">
        <f t="shared" si="110"/>
        <v>24499</v>
      </c>
      <c r="F99" s="4">
        <f t="shared" si="110"/>
        <v>20092</v>
      </c>
      <c r="G99" s="4">
        <f t="shared" si="110"/>
        <v>4035</v>
      </c>
      <c r="H99" s="4">
        <f t="shared" si="110"/>
        <v>20060</v>
      </c>
      <c r="I99" s="4">
        <f t="shared" si="110"/>
        <v>148609</v>
      </c>
      <c r="J99" s="4">
        <f t="shared" si="110"/>
        <v>131364</v>
      </c>
      <c r="K99" s="5">
        <f t="shared" si="77"/>
        <v>42797.22222222222</v>
      </c>
      <c r="L99" s="6">
        <f t="shared" si="78"/>
        <v>0.014232593031570213</v>
      </c>
      <c r="M99" s="7">
        <v>186</v>
      </c>
      <c r="N99" s="12">
        <f t="shared" si="81"/>
        <v>0.742365253546712</v>
      </c>
    </row>
    <row r="100" spans="1:14" s="2" customFormat="1" ht="15">
      <c r="A100" s="1">
        <v>187</v>
      </c>
      <c r="B100" s="4">
        <f aca="true" t="shared" si="111" ref="B100:J100">B293+B474+B660</f>
        <v>29081</v>
      </c>
      <c r="C100" s="4">
        <f t="shared" si="111"/>
        <v>12825</v>
      </c>
      <c r="D100" s="4">
        <f t="shared" si="111"/>
        <v>3764</v>
      </c>
      <c r="E100" s="4">
        <f t="shared" si="111"/>
        <v>23262</v>
      </c>
      <c r="F100" s="4">
        <f t="shared" si="111"/>
        <v>12669</v>
      </c>
      <c r="G100" s="4">
        <f t="shared" si="111"/>
        <v>7631</v>
      </c>
      <c r="H100" s="4">
        <f t="shared" si="111"/>
        <v>25095</v>
      </c>
      <c r="I100" s="4">
        <f t="shared" si="111"/>
        <v>138676</v>
      </c>
      <c r="J100" s="4">
        <f t="shared" si="111"/>
        <v>189957</v>
      </c>
      <c r="K100" s="5">
        <f aca="true" t="shared" si="112" ref="K100:K131">AVERAGE(B100:J100)</f>
        <v>49217.77777777778</v>
      </c>
      <c r="L100" s="6">
        <f aca="true" t="shared" si="113" ref="L100:L131">K100/K$191</f>
        <v>0.016367805307365074</v>
      </c>
      <c r="M100" s="7">
        <v>187</v>
      </c>
      <c r="N100" s="12">
        <f t="shared" si="81"/>
        <v>0.758733058854077</v>
      </c>
    </row>
    <row r="101" spans="1:14" s="2" customFormat="1" ht="15">
      <c r="A101" s="1">
        <v>188</v>
      </c>
      <c r="B101" s="4">
        <f aca="true" t="shared" si="114" ref="B101:J101">B294+B475+B661</f>
        <v>26708</v>
      </c>
      <c r="C101" s="4">
        <f t="shared" si="114"/>
        <v>7111</v>
      </c>
      <c r="D101" s="4">
        <f t="shared" si="114"/>
        <v>5066</v>
      </c>
      <c r="E101" s="4">
        <f t="shared" si="114"/>
        <v>20444</v>
      </c>
      <c r="F101" s="4">
        <f t="shared" si="114"/>
        <v>14293</v>
      </c>
      <c r="G101" s="4">
        <f t="shared" si="114"/>
        <v>3777</v>
      </c>
      <c r="H101" s="4">
        <f t="shared" si="114"/>
        <v>37645</v>
      </c>
      <c r="I101" s="4">
        <f t="shared" si="114"/>
        <v>122340</v>
      </c>
      <c r="J101" s="4">
        <f t="shared" si="114"/>
        <v>112056</v>
      </c>
      <c r="K101" s="5">
        <f t="shared" si="112"/>
        <v>38826.666666666664</v>
      </c>
      <c r="L101" s="6">
        <f t="shared" si="113"/>
        <v>0.012912149825279147</v>
      </c>
      <c r="M101" s="7">
        <v>188</v>
      </c>
      <c r="N101" s="12">
        <f t="shared" si="81"/>
        <v>0.7716452086793562</v>
      </c>
    </row>
    <row r="102" spans="1:14" s="2" customFormat="1" ht="15">
      <c r="A102" s="1">
        <v>189</v>
      </c>
      <c r="B102" s="4">
        <f aca="true" t="shared" si="115" ref="B102:J102">B295+B476+B662</f>
        <v>28273</v>
      </c>
      <c r="C102" s="4">
        <f t="shared" si="115"/>
        <v>16973</v>
      </c>
      <c r="D102" s="4">
        <f t="shared" si="115"/>
        <v>2793</v>
      </c>
      <c r="E102" s="4">
        <f t="shared" si="115"/>
        <v>32753</v>
      </c>
      <c r="F102" s="4">
        <f t="shared" si="115"/>
        <v>16243</v>
      </c>
      <c r="G102" s="4">
        <f t="shared" si="115"/>
        <v>8592</v>
      </c>
      <c r="H102" s="4">
        <f t="shared" si="115"/>
        <v>38878</v>
      </c>
      <c r="I102" s="4">
        <f t="shared" si="115"/>
        <v>99977</v>
      </c>
      <c r="J102" s="4">
        <f t="shared" si="115"/>
        <v>37210</v>
      </c>
      <c r="K102" s="5">
        <f t="shared" si="112"/>
        <v>31299.11111111111</v>
      </c>
      <c r="L102" s="6">
        <f t="shared" si="113"/>
        <v>0.010408794953590124</v>
      </c>
      <c r="M102" s="7">
        <v>189</v>
      </c>
      <c r="N102" s="12">
        <f t="shared" si="81"/>
        <v>0.7820540036329463</v>
      </c>
    </row>
    <row r="103" spans="1:14" s="2" customFormat="1" ht="15">
      <c r="A103" s="1">
        <v>190</v>
      </c>
      <c r="B103" s="4">
        <f aca="true" t="shared" si="116" ref="B103:J103">B296+B477+B663</f>
        <v>12790</v>
      </c>
      <c r="C103" s="4">
        <f t="shared" si="116"/>
        <v>0</v>
      </c>
      <c r="D103" s="4">
        <f t="shared" si="116"/>
        <v>22570</v>
      </c>
      <c r="E103" s="4">
        <f t="shared" si="116"/>
        <v>33907</v>
      </c>
      <c r="F103" s="4">
        <f t="shared" si="116"/>
        <v>14217</v>
      </c>
      <c r="G103" s="4">
        <f t="shared" si="116"/>
        <v>26376</v>
      </c>
      <c r="H103" s="4">
        <f t="shared" si="116"/>
        <v>67359</v>
      </c>
      <c r="I103" s="4">
        <f t="shared" si="116"/>
        <v>62036</v>
      </c>
      <c r="J103" s="4">
        <f t="shared" si="116"/>
        <v>60327</v>
      </c>
      <c r="K103" s="5">
        <f t="shared" si="112"/>
        <v>33286.88888888889</v>
      </c>
      <c r="L103" s="6">
        <f t="shared" si="113"/>
        <v>0.011069847953745358</v>
      </c>
      <c r="M103" s="7">
        <v>190</v>
      </c>
      <c r="N103" s="12">
        <f t="shared" si="81"/>
        <v>0.7931238515866916</v>
      </c>
    </row>
    <row r="104" spans="1:14" s="2" customFormat="1" ht="15">
      <c r="A104" s="1">
        <v>191</v>
      </c>
      <c r="B104" s="4">
        <f aca="true" t="shared" si="117" ref="B104:J104">B297+B478+B664</f>
        <v>9387</v>
      </c>
      <c r="C104" s="4">
        <f t="shared" si="117"/>
        <v>0</v>
      </c>
      <c r="D104" s="4">
        <f t="shared" si="117"/>
        <v>8253</v>
      </c>
      <c r="E104" s="4">
        <f t="shared" si="117"/>
        <v>31911</v>
      </c>
      <c r="F104" s="4">
        <f t="shared" si="117"/>
        <v>10403</v>
      </c>
      <c r="G104" s="4">
        <f t="shared" si="117"/>
        <v>11148</v>
      </c>
      <c r="H104" s="4">
        <f t="shared" si="117"/>
        <v>26051</v>
      </c>
      <c r="I104" s="4">
        <f t="shared" si="117"/>
        <v>99565</v>
      </c>
      <c r="J104" s="4">
        <f t="shared" si="117"/>
        <v>141073</v>
      </c>
      <c r="K104" s="5">
        <f t="shared" si="112"/>
        <v>37532.333333333336</v>
      </c>
      <c r="L104" s="6">
        <f t="shared" si="113"/>
        <v>0.012481707880124968</v>
      </c>
      <c r="M104" s="7">
        <v>191</v>
      </c>
      <c r="N104" s="12">
        <f t="shared" si="81"/>
        <v>0.8056055594668166</v>
      </c>
    </row>
    <row r="105" spans="1:14" s="2" customFormat="1" ht="15">
      <c r="A105" s="1">
        <v>192</v>
      </c>
      <c r="B105" s="4">
        <f aca="true" t="shared" si="118" ref="B105:J105">B298+B479+B665</f>
        <v>12899</v>
      </c>
      <c r="C105" s="4">
        <f t="shared" si="118"/>
        <v>9834</v>
      </c>
      <c r="D105" s="4">
        <f t="shared" si="118"/>
        <v>3574</v>
      </c>
      <c r="E105" s="4">
        <f t="shared" si="118"/>
        <v>75400</v>
      </c>
      <c r="F105" s="4">
        <f t="shared" si="118"/>
        <v>14597</v>
      </c>
      <c r="G105" s="4">
        <f t="shared" si="118"/>
        <v>3404</v>
      </c>
      <c r="H105" s="4">
        <f t="shared" si="118"/>
        <v>49049</v>
      </c>
      <c r="I105" s="4">
        <f t="shared" si="118"/>
        <v>62807</v>
      </c>
      <c r="J105" s="4">
        <f t="shared" si="118"/>
        <v>65563</v>
      </c>
      <c r="K105" s="5">
        <f t="shared" si="112"/>
        <v>33014.11111111111</v>
      </c>
      <c r="L105" s="6">
        <f t="shared" si="113"/>
        <v>0.01097913330224278</v>
      </c>
      <c r="M105" s="7">
        <v>192</v>
      </c>
      <c r="N105" s="12">
        <f t="shared" si="81"/>
        <v>0.8165846927690593</v>
      </c>
    </row>
    <row r="106" spans="1:14" s="2" customFormat="1" ht="15">
      <c r="A106" s="1">
        <v>193</v>
      </c>
      <c r="B106" s="4">
        <f aca="true" t="shared" si="119" ref="B106:J106">B299+B480+B666</f>
        <v>13704</v>
      </c>
      <c r="C106" s="4">
        <f t="shared" si="119"/>
        <v>12159</v>
      </c>
      <c r="D106" s="4">
        <f t="shared" si="119"/>
        <v>8019</v>
      </c>
      <c r="E106" s="4">
        <f t="shared" si="119"/>
        <v>110985</v>
      </c>
      <c r="F106" s="4">
        <f t="shared" si="119"/>
        <v>18139</v>
      </c>
      <c r="G106" s="4">
        <f t="shared" si="119"/>
        <v>5464</v>
      </c>
      <c r="H106" s="4">
        <f t="shared" si="119"/>
        <v>40729</v>
      </c>
      <c r="I106" s="4">
        <f t="shared" si="119"/>
        <v>89971</v>
      </c>
      <c r="J106" s="4">
        <f t="shared" si="119"/>
        <v>77559</v>
      </c>
      <c r="K106" s="5">
        <f t="shared" si="112"/>
        <v>41858.77777777778</v>
      </c>
      <c r="L106" s="6">
        <f t="shared" si="113"/>
        <v>0.013920505069618784</v>
      </c>
      <c r="M106" s="7">
        <v>193</v>
      </c>
      <c r="N106" s="12">
        <f t="shared" si="81"/>
        <v>0.8305051978386782</v>
      </c>
    </row>
    <row r="107" spans="1:14" s="2" customFormat="1" ht="15">
      <c r="A107" s="1">
        <v>194</v>
      </c>
      <c r="B107" s="4">
        <f aca="true" t="shared" si="120" ref="B107:J107">B300+B481+B667</f>
        <v>7632</v>
      </c>
      <c r="C107" s="4">
        <f t="shared" si="120"/>
        <v>6479</v>
      </c>
      <c r="D107" s="4">
        <f t="shared" si="120"/>
        <v>2757</v>
      </c>
      <c r="E107" s="4">
        <f t="shared" si="120"/>
        <v>31682</v>
      </c>
      <c r="F107" s="4">
        <f t="shared" si="120"/>
        <v>14471</v>
      </c>
      <c r="G107" s="4">
        <f t="shared" si="120"/>
        <v>10477</v>
      </c>
      <c r="H107" s="4">
        <f t="shared" si="120"/>
        <v>32198</v>
      </c>
      <c r="I107" s="4">
        <f t="shared" si="120"/>
        <v>52472</v>
      </c>
      <c r="J107" s="4">
        <f t="shared" si="120"/>
        <v>93290</v>
      </c>
      <c r="K107" s="5">
        <f t="shared" si="112"/>
        <v>27939.777777777777</v>
      </c>
      <c r="L107" s="6">
        <f t="shared" si="113"/>
        <v>0.009291619078425606</v>
      </c>
      <c r="M107" s="7">
        <v>194</v>
      </c>
      <c r="N107" s="12">
        <f t="shared" si="81"/>
        <v>0.8397968169171037</v>
      </c>
    </row>
    <row r="108" spans="1:14" s="2" customFormat="1" ht="15">
      <c r="A108" s="1">
        <v>195</v>
      </c>
      <c r="B108" s="4">
        <f aca="true" t="shared" si="121" ref="B108:J108">B301+B482+B668</f>
        <v>10821</v>
      </c>
      <c r="C108" s="4">
        <f t="shared" si="121"/>
        <v>8438</v>
      </c>
      <c r="D108" s="4">
        <f t="shared" si="121"/>
        <v>2667</v>
      </c>
      <c r="E108" s="4">
        <f t="shared" si="121"/>
        <v>24666</v>
      </c>
      <c r="F108" s="4">
        <f t="shared" si="121"/>
        <v>8440</v>
      </c>
      <c r="G108" s="4">
        <f t="shared" si="121"/>
        <v>2518</v>
      </c>
      <c r="H108" s="4">
        <f t="shared" si="121"/>
        <v>30531</v>
      </c>
      <c r="I108" s="4">
        <f t="shared" si="121"/>
        <v>121693</v>
      </c>
      <c r="J108" s="4">
        <f t="shared" si="121"/>
        <v>126366</v>
      </c>
      <c r="K108" s="5">
        <f t="shared" si="112"/>
        <v>37348.88888888889</v>
      </c>
      <c r="L108" s="6">
        <f t="shared" si="113"/>
        <v>0.012420701815102258</v>
      </c>
      <c r="M108" s="7">
        <v>195</v>
      </c>
      <c r="N108" s="12">
        <f t="shared" si="81"/>
        <v>0.852217518732206</v>
      </c>
    </row>
    <row r="109" spans="1:14" s="2" customFormat="1" ht="15">
      <c r="A109" s="1">
        <v>196</v>
      </c>
      <c r="B109" s="4">
        <f aca="true" t="shared" si="122" ref="B109:J109">B302+B483+B669</f>
        <v>6546</v>
      </c>
      <c r="C109" s="4">
        <f t="shared" si="122"/>
        <v>13122</v>
      </c>
      <c r="D109" s="4">
        <f t="shared" si="122"/>
        <v>6192</v>
      </c>
      <c r="E109" s="4">
        <f t="shared" si="122"/>
        <v>15290</v>
      </c>
      <c r="F109" s="4">
        <f t="shared" si="122"/>
        <v>13145</v>
      </c>
      <c r="G109" s="4">
        <f t="shared" si="122"/>
        <v>1054</v>
      </c>
      <c r="H109" s="4">
        <f t="shared" si="122"/>
        <v>18667</v>
      </c>
      <c r="I109" s="4">
        <f t="shared" si="122"/>
        <v>218348</v>
      </c>
      <c r="J109" s="4">
        <f t="shared" si="122"/>
        <v>199054</v>
      </c>
      <c r="K109" s="5">
        <f t="shared" si="112"/>
        <v>54602</v>
      </c>
      <c r="L109" s="6">
        <f t="shared" si="113"/>
        <v>0.01815837580940656</v>
      </c>
      <c r="M109" s="7">
        <v>196</v>
      </c>
      <c r="N109" s="12">
        <f t="shared" si="81"/>
        <v>0.8703758945416126</v>
      </c>
    </row>
    <row r="110" spans="1:14" s="2" customFormat="1" ht="15">
      <c r="A110" s="1">
        <v>197</v>
      </c>
      <c r="B110" s="4">
        <f aca="true" t="shared" si="123" ref="B110:J110">B303+B484+B670</f>
        <v>7569</v>
      </c>
      <c r="C110" s="4">
        <f t="shared" si="123"/>
        <v>12208</v>
      </c>
      <c r="D110" s="4">
        <f t="shared" si="123"/>
        <v>4022</v>
      </c>
      <c r="E110" s="4">
        <f t="shared" si="123"/>
        <v>12453</v>
      </c>
      <c r="F110" s="4">
        <f t="shared" si="123"/>
        <v>10897</v>
      </c>
      <c r="G110" s="4">
        <f t="shared" si="123"/>
        <v>2842</v>
      </c>
      <c r="H110" s="4">
        <f t="shared" si="123"/>
        <v>31031</v>
      </c>
      <c r="I110" s="4">
        <f t="shared" si="123"/>
        <v>114386</v>
      </c>
      <c r="J110" s="4">
        <f t="shared" si="123"/>
        <v>60697</v>
      </c>
      <c r="K110" s="5">
        <f t="shared" si="112"/>
        <v>28456.11111111111</v>
      </c>
      <c r="L110" s="6">
        <f t="shared" si="113"/>
        <v>0.009463330274161847</v>
      </c>
      <c r="M110" s="7">
        <v>197</v>
      </c>
      <c r="N110" s="12">
        <f t="shared" si="81"/>
        <v>0.8798392248157744</v>
      </c>
    </row>
    <row r="111" spans="1:14" s="2" customFormat="1" ht="15">
      <c r="A111" s="1">
        <v>198</v>
      </c>
      <c r="B111" s="4">
        <f aca="true" t="shared" si="124" ref="B111:J111">B304+B485+B671</f>
        <v>10993</v>
      </c>
      <c r="C111" s="4">
        <f t="shared" si="124"/>
        <v>12341</v>
      </c>
      <c r="D111" s="4">
        <f t="shared" si="124"/>
        <v>5154</v>
      </c>
      <c r="E111" s="4">
        <f t="shared" si="124"/>
        <v>14008</v>
      </c>
      <c r="F111" s="4">
        <f t="shared" si="124"/>
        <v>14702</v>
      </c>
      <c r="G111" s="4">
        <f t="shared" si="124"/>
        <v>1713</v>
      </c>
      <c r="H111" s="4">
        <f t="shared" si="124"/>
        <v>47712</v>
      </c>
      <c r="I111" s="4">
        <f t="shared" si="124"/>
        <v>99413</v>
      </c>
      <c r="J111" s="4">
        <f t="shared" si="124"/>
        <v>59285</v>
      </c>
      <c r="K111" s="5">
        <f t="shared" si="112"/>
        <v>29480.11111111111</v>
      </c>
      <c r="L111" s="6">
        <f t="shared" si="113"/>
        <v>0.009803870489334045</v>
      </c>
      <c r="M111" s="7">
        <v>198</v>
      </c>
      <c r="N111" s="12">
        <f t="shared" si="81"/>
        <v>0.8896430953051084</v>
      </c>
    </row>
    <row r="112" spans="1:14" s="2" customFormat="1" ht="15">
      <c r="A112" s="1">
        <v>199</v>
      </c>
      <c r="B112" s="4">
        <f aca="true" t="shared" si="125" ref="B112:J112">B305+B486+B672</f>
        <v>11203</v>
      </c>
      <c r="C112" s="4">
        <f t="shared" si="125"/>
        <v>14012</v>
      </c>
      <c r="D112" s="4">
        <f t="shared" si="125"/>
        <v>11850</v>
      </c>
      <c r="E112" s="4">
        <f t="shared" si="125"/>
        <v>11330</v>
      </c>
      <c r="F112" s="4">
        <f t="shared" si="125"/>
        <v>9538</v>
      </c>
      <c r="G112" s="4">
        <f t="shared" si="125"/>
        <v>1125</v>
      </c>
      <c r="H112" s="4">
        <f t="shared" si="125"/>
        <v>45289</v>
      </c>
      <c r="I112" s="4">
        <f t="shared" si="125"/>
        <v>122135</v>
      </c>
      <c r="J112" s="4">
        <f t="shared" si="125"/>
        <v>55705</v>
      </c>
      <c r="K112" s="5">
        <f t="shared" si="112"/>
        <v>31354.11111111111</v>
      </c>
      <c r="L112" s="6">
        <f t="shared" si="113"/>
        <v>0.010427085687803475</v>
      </c>
      <c r="M112" s="7">
        <v>199</v>
      </c>
      <c r="N112" s="12">
        <f t="shared" si="81"/>
        <v>0.9000701809929119</v>
      </c>
    </row>
    <row r="113" spans="1:14" s="2" customFormat="1" ht="15">
      <c r="A113" s="1">
        <v>200</v>
      </c>
      <c r="B113" s="4">
        <f aca="true" t="shared" si="126" ref="B113:J113">B306+B487+B673</f>
        <v>4904</v>
      </c>
      <c r="C113" s="4">
        <f t="shared" si="126"/>
        <v>11159</v>
      </c>
      <c r="D113" s="4">
        <f t="shared" si="126"/>
        <v>3779</v>
      </c>
      <c r="E113" s="4">
        <f t="shared" si="126"/>
        <v>6306</v>
      </c>
      <c r="F113" s="4">
        <f t="shared" si="126"/>
        <v>6667</v>
      </c>
      <c r="G113" s="4">
        <f t="shared" si="126"/>
        <v>1457</v>
      </c>
      <c r="H113" s="4">
        <f t="shared" si="126"/>
        <v>30563</v>
      </c>
      <c r="I113" s="4">
        <f t="shared" si="126"/>
        <v>86036</v>
      </c>
      <c r="J113" s="4">
        <f t="shared" si="126"/>
        <v>56550</v>
      </c>
      <c r="K113" s="5">
        <f t="shared" si="112"/>
        <v>23046.777777777777</v>
      </c>
      <c r="L113" s="6">
        <f t="shared" si="113"/>
        <v>0.007664408851045175</v>
      </c>
      <c r="M113" s="7">
        <v>200</v>
      </c>
      <c r="N113" s="12">
        <f t="shared" si="81"/>
        <v>0.907734589843957</v>
      </c>
    </row>
    <row r="114" spans="1:14" s="2" customFormat="1" ht="15">
      <c r="A114" s="1">
        <v>201</v>
      </c>
      <c r="B114" s="4">
        <f aca="true" t="shared" si="127" ref="B114:J114">B307+B488+B674</f>
        <v>3793</v>
      </c>
      <c r="C114" s="4">
        <f t="shared" si="127"/>
        <v>10173</v>
      </c>
      <c r="D114" s="4">
        <f t="shared" si="127"/>
        <v>10401</v>
      </c>
      <c r="E114" s="4">
        <f t="shared" si="127"/>
        <v>5902</v>
      </c>
      <c r="F114" s="4">
        <f t="shared" si="127"/>
        <v>13969</v>
      </c>
      <c r="G114" s="4">
        <f t="shared" si="127"/>
        <v>1615</v>
      </c>
      <c r="H114" s="4">
        <f t="shared" si="127"/>
        <v>18728</v>
      </c>
      <c r="I114" s="4">
        <f t="shared" si="127"/>
        <v>52683</v>
      </c>
      <c r="J114" s="4">
        <f t="shared" si="127"/>
        <v>22841</v>
      </c>
      <c r="K114" s="5">
        <f t="shared" si="112"/>
        <v>15567.222222222223</v>
      </c>
      <c r="L114" s="6">
        <f t="shared" si="113"/>
        <v>0.005177016801942351</v>
      </c>
      <c r="M114" s="7">
        <v>201</v>
      </c>
      <c r="N114" s="12">
        <f t="shared" si="81"/>
        <v>0.9129116066458994</v>
      </c>
    </row>
    <row r="115" spans="1:15" s="2" customFormat="1" ht="15">
      <c r="A115" s="1">
        <v>202</v>
      </c>
      <c r="B115" s="4">
        <f aca="true" t="shared" si="128" ref="B115:J115">B308+B489+B675</f>
        <v>5727</v>
      </c>
      <c r="C115" s="4">
        <f t="shared" si="128"/>
        <v>8699</v>
      </c>
      <c r="D115" s="4">
        <f t="shared" si="128"/>
        <v>2706</v>
      </c>
      <c r="E115" s="4">
        <f t="shared" si="128"/>
        <v>4721</v>
      </c>
      <c r="F115" s="4">
        <f t="shared" si="128"/>
        <v>6221</v>
      </c>
      <c r="G115" s="4">
        <f t="shared" si="128"/>
        <v>3395</v>
      </c>
      <c r="H115" s="4">
        <f t="shared" si="128"/>
        <v>13759</v>
      </c>
      <c r="I115" s="4">
        <f t="shared" si="128"/>
        <v>71126</v>
      </c>
      <c r="J115" s="4">
        <f t="shared" si="128"/>
        <v>39468</v>
      </c>
      <c r="K115" s="5">
        <f t="shared" si="112"/>
        <v>17313.555555555555</v>
      </c>
      <c r="L115" s="6">
        <f t="shared" si="113"/>
        <v>0.005757775326449883</v>
      </c>
      <c r="M115" s="7">
        <v>202</v>
      </c>
      <c r="N115" s="12">
        <f t="shared" si="81"/>
        <v>0.9186693819723493</v>
      </c>
      <c r="O115" s="12"/>
    </row>
    <row r="116" spans="1:14" s="2" customFormat="1" ht="15">
      <c r="A116" s="1">
        <v>203</v>
      </c>
      <c r="B116" s="4">
        <f aca="true" t="shared" si="129" ref="B116:J116">B309+B490+B676</f>
        <v>3679</v>
      </c>
      <c r="C116" s="4">
        <f t="shared" si="129"/>
        <v>12644</v>
      </c>
      <c r="D116" s="4">
        <f t="shared" si="129"/>
        <v>5744</v>
      </c>
      <c r="E116" s="4">
        <f t="shared" si="129"/>
        <v>4560</v>
      </c>
      <c r="F116" s="4">
        <f t="shared" si="129"/>
        <v>6717</v>
      </c>
      <c r="G116" s="4">
        <f t="shared" si="129"/>
        <v>3437</v>
      </c>
      <c r="H116" s="4">
        <f t="shared" si="129"/>
        <v>9181</v>
      </c>
      <c r="I116" s="4">
        <f t="shared" si="129"/>
        <v>23519</v>
      </c>
      <c r="J116" s="4">
        <f t="shared" si="129"/>
        <v>58497</v>
      </c>
      <c r="K116" s="5">
        <f t="shared" si="112"/>
        <v>14219.777777777777</v>
      </c>
      <c r="L116" s="6">
        <f t="shared" si="113"/>
        <v>0.004728912289204369</v>
      </c>
      <c r="M116" s="7">
        <v>203</v>
      </c>
      <c r="N116" s="12">
        <f t="shared" si="81"/>
        <v>0.9233982942615536</v>
      </c>
    </row>
    <row r="117" spans="1:14" s="2" customFormat="1" ht="15">
      <c r="A117" s="1">
        <v>204</v>
      </c>
      <c r="B117" s="4">
        <f aca="true" t="shared" si="130" ref="B117:J117">B310+B491+B677</f>
        <v>7340</v>
      </c>
      <c r="C117" s="4">
        <f t="shared" si="130"/>
        <v>4923</v>
      </c>
      <c r="D117" s="4">
        <f t="shared" si="130"/>
        <v>5529</v>
      </c>
      <c r="E117" s="4">
        <f t="shared" si="130"/>
        <v>2879</v>
      </c>
      <c r="F117" s="4">
        <f t="shared" si="130"/>
        <v>14613</v>
      </c>
      <c r="G117" s="4">
        <f t="shared" si="130"/>
        <v>3882</v>
      </c>
      <c r="H117" s="4">
        <f t="shared" si="130"/>
        <v>6073</v>
      </c>
      <c r="I117" s="4">
        <f t="shared" si="130"/>
        <v>17985</v>
      </c>
      <c r="J117" s="4">
        <f t="shared" si="130"/>
        <v>43433</v>
      </c>
      <c r="K117" s="5">
        <f t="shared" si="112"/>
        <v>11850.777777777777</v>
      </c>
      <c r="L117" s="6">
        <f t="shared" si="113"/>
        <v>0.003941080482814783</v>
      </c>
      <c r="M117" s="7">
        <v>204</v>
      </c>
      <c r="N117" s="12">
        <f t="shared" si="81"/>
        <v>0.9273393747443684</v>
      </c>
    </row>
    <row r="118" spans="1:14" s="2" customFormat="1" ht="15">
      <c r="A118" s="1">
        <v>205</v>
      </c>
      <c r="B118" s="4">
        <f aca="true" t="shared" si="131" ref="B118:J118">B311+B492+B678</f>
        <v>5063</v>
      </c>
      <c r="C118" s="4">
        <f t="shared" si="131"/>
        <v>15287</v>
      </c>
      <c r="D118" s="4">
        <f t="shared" si="131"/>
        <v>12729</v>
      </c>
      <c r="E118" s="4">
        <f t="shared" si="131"/>
        <v>3944</v>
      </c>
      <c r="F118" s="4">
        <f t="shared" si="131"/>
        <v>11342</v>
      </c>
      <c r="G118" s="4">
        <f t="shared" si="131"/>
        <v>518</v>
      </c>
      <c r="H118" s="4">
        <f t="shared" si="131"/>
        <v>7423</v>
      </c>
      <c r="I118" s="4">
        <f t="shared" si="131"/>
        <v>6341</v>
      </c>
      <c r="J118" s="4">
        <f t="shared" si="131"/>
        <v>59683</v>
      </c>
      <c r="K118" s="5">
        <f t="shared" si="112"/>
        <v>13592.222222222223</v>
      </c>
      <c r="L118" s="6">
        <f t="shared" si="113"/>
        <v>0.00452021316428113</v>
      </c>
      <c r="M118" s="7">
        <v>205</v>
      </c>
      <c r="N118" s="12">
        <f t="shared" si="81"/>
        <v>0.9318595879086495</v>
      </c>
    </row>
    <row r="119" spans="1:14" s="2" customFormat="1" ht="15">
      <c r="A119" s="1">
        <v>206</v>
      </c>
      <c r="B119" s="4">
        <f aca="true" t="shared" si="132" ref="B119:J119">B312+B493+B679</f>
        <v>2877</v>
      </c>
      <c r="C119" s="4">
        <f t="shared" si="132"/>
        <v>9168</v>
      </c>
      <c r="D119" s="4">
        <f t="shared" si="132"/>
        <v>3532</v>
      </c>
      <c r="E119" s="4">
        <f t="shared" si="132"/>
        <v>9414</v>
      </c>
      <c r="F119" s="4">
        <f t="shared" si="132"/>
        <v>9237</v>
      </c>
      <c r="G119" s="4">
        <f t="shared" si="132"/>
        <v>244</v>
      </c>
      <c r="H119" s="4">
        <f t="shared" si="132"/>
        <v>8753</v>
      </c>
      <c r="I119" s="4">
        <f t="shared" si="132"/>
        <v>17936</v>
      </c>
      <c r="J119" s="4">
        <f t="shared" si="132"/>
        <v>22144</v>
      </c>
      <c r="K119" s="5">
        <f t="shared" si="112"/>
        <v>9256.111111111111</v>
      </c>
      <c r="L119" s="6">
        <f t="shared" si="113"/>
        <v>0.0030782012396831484</v>
      </c>
      <c r="M119" s="7">
        <v>206</v>
      </c>
      <c r="N119" s="12">
        <f t="shared" si="81"/>
        <v>0.9349377891483327</v>
      </c>
    </row>
    <row r="120" spans="1:14" s="2" customFormat="1" ht="15">
      <c r="A120" s="1">
        <v>207</v>
      </c>
      <c r="B120" s="4">
        <f aca="true" t="shared" si="133" ref="B120:J120">B313+B494+B680</f>
        <v>2770</v>
      </c>
      <c r="C120" s="4">
        <f t="shared" si="133"/>
        <v>8047</v>
      </c>
      <c r="D120" s="4">
        <f t="shared" si="133"/>
        <v>3633</v>
      </c>
      <c r="E120" s="4">
        <f t="shared" si="133"/>
        <v>5741</v>
      </c>
      <c r="F120" s="4">
        <f t="shared" si="133"/>
        <v>7665</v>
      </c>
      <c r="G120" s="4">
        <f t="shared" si="133"/>
        <v>643</v>
      </c>
      <c r="H120" s="4">
        <f t="shared" si="133"/>
        <v>12162</v>
      </c>
      <c r="I120" s="4">
        <f t="shared" si="133"/>
        <v>26861</v>
      </c>
      <c r="J120" s="4">
        <f t="shared" si="133"/>
        <v>24724</v>
      </c>
      <c r="K120" s="5">
        <f t="shared" si="112"/>
        <v>10249.555555555555</v>
      </c>
      <c r="L120" s="6">
        <f t="shared" si="113"/>
        <v>0.0034085799358479284</v>
      </c>
      <c r="M120" s="7">
        <v>207</v>
      </c>
      <c r="N120" s="12">
        <f t="shared" si="81"/>
        <v>0.9383463690841807</v>
      </c>
    </row>
    <row r="121" spans="1:14" s="2" customFormat="1" ht="15">
      <c r="A121" s="1">
        <v>208</v>
      </c>
      <c r="B121" s="4">
        <f aca="true" t="shared" si="134" ref="B121:J121">B314+B495+B681</f>
        <v>2085</v>
      </c>
      <c r="C121" s="4">
        <f t="shared" si="134"/>
        <v>4005</v>
      </c>
      <c r="D121" s="4">
        <f t="shared" si="134"/>
        <v>2710</v>
      </c>
      <c r="E121" s="4">
        <f t="shared" si="134"/>
        <v>4941</v>
      </c>
      <c r="F121" s="4">
        <f t="shared" si="134"/>
        <v>7352</v>
      </c>
      <c r="G121" s="4">
        <f t="shared" si="134"/>
        <v>284</v>
      </c>
      <c r="H121" s="4">
        <f t="shared" si="134"/>
        <v>11229</v>
      </c>
      <c r="I121" s="4">
        <f t="shared" si="134"/>
        <v>45416</v>
      </c>
      <c r="J121" s="4">
        <f t="shared" si="134"/>
        <v>27488</v>
      </c>
      <c r="K121" s="5">
        <f t="shared" si="112"/>
        <v>11723.333333333334</v>
      </c>
      <c r="L121" s="6">
        <f t="shared" si="113"/>
        <v>0.003898697710809303</v>
      </c>
      <c r="M121" s="7">
        <v>208</v>
      </c>
      <c r="N121" s="12">
        <f t="shared" si="81"/>
        <v>0.94224506679499</v>
      </c>
    </row>
    <row r="122" spans="1:14" s="2" customFormat="1" ht="15">
      <c r="A122" s="1">
        <v>209</v>
      </c>
      <c r="B122" s="4">
        <f aca="true" t="shared" si="135" ref="B122:J122">B315+B496+B682</f>
        <v>2732</v>
      </c>
      <c r="C122" s="4">
        <f t="shared" si="135"/>
        <v>10185</v>
      </c>
      <c r="D122" s="4">
        <f t="shared" si="135"/>
        <v>4183</v>
      </c>
      <c r="E122" s="4">
        <f t="shared" si="135"/>
        <v>3934</v>
      </c>
      <c r="F122" s="4">
        <f t="shared" si="135"/>
        <v>6907</v>
      </c>
      <c r="G122" s="4">
        <f t="shared" si="135"/>
        <v>300</v>
      </c>
      <c r="H122" s="4">
        <f t="shared" si="135"/>
        <v>14413</v>
      </c>
      <c r="I122" s="4">
        <f t="shared" si="135"/>
        <v>6213</v>
      </c>
      <c r="J122" s="4">
        <f t="shared" si="135"/>
        <v>24549</v>
      </c>
      <c r="K122" s="5">
        <f t="shared" si="112"/>
        <v>8157.333333333333</v>
      </c>
      <c r="L122" s="6">
        <f t="shared" si="113"/>
        <v>0.0027127930161764363</v>
      </c>
      <c r="M122" s="7">
        <v>209</v>
      </c>
      <c r="N122" s="12">
        <f t="shared" si="81"/>
        <v>0.9449578598111664</v>
      </c>
    </row>
    <row r="123" spans="1:14" s="2" customFormat="1" ht="15">
      <c r="A123" s="1">
        <v>210</v>
      </c>
      <c r="B123" s="4">
        <f aca="true" t="shared" si="136" ref="B123:J123">B316+B497+B683</f>
        <v>1374</v>
      </c>
      <c r="C123" s="4">
        <f t="shared" si="136"/>
        <v>8821</v>
      </c>
      <c r="D123" s="4">
        <f t="shared" si="136"/>
        <v>6985</v>
      </c>
      <c r="E123" s="4">
        <f t="shared" si="136"/>
        <v>8522</v>
      </c>
      <c r="F123" s="4">
        <f t="shared" si="136"/>
        <v>9456</v>
      </c>
      <c r="G123" s="4">
        <f t="shared" si="136"/>
        <v>4163</v>
      </c>
      <c r="H123" s="4">
        <f t="shared" si="136"/>
        <v>28850</v>
      </c>
      <c r="I123" s="4">
        <f t="shared" si="136"/>
        <v>4713</v>
      </c>
      <c r="J123" s="4">
        <f t="shared" si="136"/>
        <v>26579</v>
      </c>
      <c r="K123" s="5">
        <f t="shared" si="112"/>
        <v>11051.444444444445</v>
      </c>
      <c r="L123" s="6">
        <f t="shared" si="113"/>
        <v>0.0036752551455807576</v>
      </c>
      <c r="M123" s="7">
        <v>210</v>
      </c>
      <c r="N123" s="12">
        <f t="shared" si="81"/>
        <v>0.9486331149567472</v>
      </c>
    </row>
    <row r="124" spans="1:14" s="2" customFormat="1" ht="15">
      <c r="A124" s="1">
        <v>211</v>
      </c>
      <c r="B124" s="4">
        <f aca="true" t="shared" si="137" ref="B124:J124">B317+B498+B684</f>
        <v>2144</v>
      </c>
      <c r="C124" s="4">
        <f t="shared" si="137"/>
        <v>10869</v>
      </c>
      <c r="D124" s="4">
        <f t="shared" si="137"/>
        <v>1835</v>
      </c>
      <c r="E124" s="4">
        <f t="shared" si="137"/>
        <v>1658</v>
      </c>
      <c r="F124" s="4">
        <f t="shared" si="137"/>
        <v>4138</v>
      </c>
      <c r="G124" s="4">
        <f t="shared" si="137"/>
        <v>547</v>
      </c>
      <c r="H124" s="4">
        <f t="shared" si="137"/>
        <v>38384</v>
      </c>
      <c r="I124" s="4">
        <f t="shared" si="137"/>
        <v>23642</v>
      </c>
      <c r="J124" s="4">
        <f t="shared" si="137"/>
        <v>26175</v>
      </c>
      <c r="K124" s="5">
        <f t="shared" si="112"/>
        <v>12154.666666666666</v>
      </c>
      <c r="L124" s="6">
        <f t="shared" si="113"/>
        <v>0.0040421414082158205</v>
      </c>
      <c r="M124" s="7">
        <v>211</v>
      </c>
      <c r="N124" s="12">
        <f t="shared" si="81"/>
        <v>0.952675256364963</v>
      </c>
    </row>
    <row r="125" spans="1:14" s="2" customFormat="1" ht="15">
      <c r="A125" s="1">
        <v>212</v>
      </c>
      <c r="B125" s="4">
        <f aca="true" t="shared" si="138" ref="B125:J125">B318+B499+B685</f>
        <v>715</v>
      </c>
      <c r="C125" s="4">
        <f t="shared" si="138"/>
        <v>6015</v>
      </c>
      <c r="D125" s="4">
        <f t="shared" si="138"/>
        <v>2441</v>
      </c>
      <c r="E125" s="4">
        <f t="shared" si="138"/>
        <v>2646</v>
      </c>
      <c r="F125" s="4">
        <f t="shared" si="138"/>
        <v>4678</v>
      </c>
      <c r="G125" s="4">
        <f t="shared" si="138"/>
        <v>346</v>
      </c>
      <c r="H125" s="4">
        <f t="shared" si="138"/>
        <v>26648</v>
      </c>
      <c r="I125" s="4">
        <f t="shared" si="138"/>
        <v>47203</v>
      </c>
      <c r="J125" s="4">
        <f t="shared" si="138"/>
        <v>15633</v>
      </c>
      <c r="K125" s="5">
        <f t="shared" si="112"/>
        <v>11813.888888888889</v>
      </c>
      <c r="L125" s="6">
        <f t="shared" si="113"/>
        <v>0.0039288127580494655</v>
      </c>
      <c r="M125" s="7">
        <v>212</v>
      </c>
      <c r="N125" s="12">
        <f t="shared" si="81"/>
        <v>0.9566040691230124</v>
      </c>
    </row>
    <row r="126" spans="1:14" s="2" customFormat="1" ht="15">
      <c r="A126" s="1">
        <v>213</v>
      </c>
      <c r="B126" s="4">
        <f aca="true" t="shared" si="139" ref="B126:J126">B319+B500+B686</f>
        <v>1707</v>
      </c>
      <c r="C126" s="4">
        <f t="shared" si="139"/>
        <v>4959</v>
      </c>
      <c r="D126" s="4">
        <f t="shared" si="139"/>
        <v>1388</v>
      </c>
      <c r="E126" s="4">
        <f t="shared" si="139"/>
        <v>2846</v>
      </c>
      <c r="F126" s="4">
        <f t="shared" si="139"/>
        <v>5545</v>
      </c>
      <c r="G126" s="4">
        <f t="shared" si="139"/>
        <v>0</v>
      </c>
      <c r="H126" s="4">
        <f t="shared" si="139"/>
        <v>17276</v>
      </c>
      <c r="I126" s="4">
        <f t="shared" si="139"/>
        <v>24924</v>
      </c>
      <c r="J126" s="4">
        <f t="shared" si="139"/>
        <v>20758</v>
      </c>
      <c r="K126" s="5">
        <f t="shared" si="112"/>
        <v>8822.555555555555</v>
      </c>
      <c r="L126" s="6">
        <f t="shared" si="113"/>
        <v>0.002934018522712454</v>
      </c>
      <c r="M126" s="7">
        <v>213</v>
      </c>
      <c r="N126" s="12">
        <f t="shared" si="81"/>
        <v>0.9595380876457249</v>
      </c>
    </row>
    <row r="127" spans="1:14" s="2" customFormat="1" ht="15">
      <c r="A127" s="1">
        <v>214</v>
      </c>
      <c r="B127" s="4">
        <f aca="true" t="shared" si="140" ref="B127:J127">B320+B501+B687</f>
        <v>926</v>
      </c>
      <c r="C127" s="4">
        <f t="shared" si="140"/>
        <v>3102</v>
      </c>
      <c r="D127" s="4">
        <f t="shared" si="140"/>
        <v>895</v>
      </c>
      <c r="E127" s="4">
        <f t="shared" si="140"/>
        <v>2501</v>
      </c>
      <c r="F127" s="4">
        <f t="shared" si="140"/>
        <v>3768</v>
      </c>
      <c r="G127" s="4">
        <f t="shared" si="140"/>
        <v>3098</v>
      </c>
      <c r="H127" s="4">
        <f t="shared" si="140"/>
        <v>24465</v>
      </c>
      <c r="I127" s="4">
        <f t="shared" si="140"/>
        <v>21183</v>
      </c>
      <c r="J127" s="4">
        <f t="shared" si="140"/>
        <v>11589</v>
      </c>
      <c r="K127" s="5">
        <f t="shared" si="112"/>
        <v>7947.444444444444</v>
      </c>
      <c r="L127" s="6">
        <f t="shared" si="113"/>
        <v>0.0026429926183400344</v>
      </c>
      <c r="M127" s="7">
        <v>214</v>
      </c>
      <c r="N127" s="12">
        <f t="shared" si="81"/>
        <v>0.9621810802640649</v>
      </c>
    </row>
    <row r="128" spans="1:14" s="2" customFormat="1" ht="15">
      <c r="A128" s="1">
        <v>215</v>
      </c>
      <c r="B128" s="4">
        <f aca="true" t="shared" si="141" ref="B128:J128">B321+B502+B688</f>
        <v>1097</v>
      </c>
      <c r="C128" s="4">
        <f t="shared" si="141"/>
        <v>5050</v>
      </c>
      <c r="D128" s="4">
        <f t="shared" si="141"/>
        <v>868</v>
      </c>
      <c r="E128" s="4">
        <f t="shared" si="141"/>
        <v>3264</v>
      </c>
      <c r="F128" s="4">
        <f t="shared" si="141"/>
        <v>2785</v>
      </c>
      <c r="G128" s="4">
        <f t="shared" si="141"/>
        <v>4633</v>
      </c>
      <c r="H128" s="4">
        <f t="shared" si="141"/>
        <v>15278</v>
      </c>
      <c r="I128" s="4">
        <f t="shared" si="141"/>
        <v>5319</v>
      </c>
      <c r="J128" s="4">
        <f t="shared" si="141"/>
        <v>6691</v>
      </c>
      <c r="K128" s="5">
        <f t="shared" si="112"/>
        <v>4998.333333333333</v>
      </c>
      <c r="L128" s="6">
        <f t="shared" si="113"/>
        <v>0.0016622397547223625</v>
      </c>
      <c r="M128" s="7">
        <v>215</v>
      </c>
      <c r="N128" s="12">
        <f t="shared" si="81"/>
        <v>0.9638433200187873</v>
      </c>
    </row>
    <row r="129" spans="1:14" s="2" customFormat="1" ht="15">
      <c r="A129" s="1">
        <v>216</v>
      </c>
      <c r="B129" s="4">
        <f aca="true" t="shared" si="142" ref="B129:J129">B322+B503+B689</f>
        <v>357</v>
      </c>
      <c r="C129" s="4">
        <f t="shared" si="142"/>
        <v>2925</v>
      </c>
      <c r="D129" s="4">
        <f t="shared" si="142"/>
        <v>1083</v>
      </c>
      <c r="E129" s="4">
        <f t="shared" si="142"/>
        <v>1288</v>
      </c>
      <c r="F129" s="4">
        <f t="shared" si="142"/>
        <v>2533</v>
      </c>
      <c r="G129" s="4">
        <f t="shared" si="142"/>
        <v>5799</v>
      </c>
      <c r="H129" s="4">
        <f t="shared" si="142"/>
        <v>18748</v>
      </c>
      <c r="I129" s="4">
        <f t="shared" si="142"/>
        <v>4521</v>
      </c>
      <c r="J129" s="4">
        <f t="shared" si="142"/>
        <v>10474</v>
      </c>
      <c r="K129" s="5">
        <f t="shared" si="112"/>
        <v>5303.111111111111</v>
      </c>
      <c r="L129" s="6">
        <f t="shared" si="113"/>
        <v>0.0017635962879490705</v>
      </c>
      <c r="M129" s="7">
        <v>216</v>
      </c>
      <c r="N129" s="12">
        <f t="shared" si="81"/>
        <v>0.9656069163067363</v>
      </c>
    </row>
    <row r="130" spans="1:14" s="2" customFormat="1" ht="15">
      <c r="A130" s="1">
        <v>217</v>
      </c>
      <c r="B130" s="4">
        <f aca="true" t="shared" si="143" ref="B130:J130">B323+B504+B690</f>
        <v>392</v>
      </c>
      <c r="C130" s="4">
        <f t="shared" si="143"/>
        <v>3945</v>
      </c>
      <c r="D130" s="4">
        <f t="shared" si="143"/>
        <v>1716</v>
      </c>
      <c r="E130" s="4">
        <f t="shared" si="143"/>
        <v>1112</v>
      </c>
      <c r="F130" s="4">
        <f t="shared" si="143"/>
        <v>3669</v>
      </c>
      <c r="G130" s="4">
        <f t="shared" si="143"/>
        <v>3689</v>
      </c>
      <c r="H130" s="4">
        <f t="shared" si="143"/>
        <v>16034</v>
      </c>
      <c r="I130" s="4">
        <f t="shared" si="143"/>
        <v>9934</v>
      </c>
      <c r="J130" s="4">
        <f t="shared" si="143"/>
        <v>8196</v>
      </c>
      <c r="K130" s="5">
        <f t="shared" si="112"/>
        <v>5409.666666666667</v>
      </c>
      <c r="L130" s="6">
        <f t="shared" si="113"/>
        <v>0.001799032276051299</v>
      </c>
      <c r="M130" s="7">
        <v>217</v>
      </c>
      <c r="N130" s="12">
        <f t="shared" si="81"/>
        <v>0.9674059485827876</v>
      </c>
    </row>
    <row r="131" spans="1:14" s="2" customFormat="1" ht="15">
      <c r="A131" s="1">
        <v>218</v>
      </c>
      <c r="B131" s="4">
        <f aca="true" t="shared" si="144" ref="B131:J131">B324+B505+B691</f>
        <v>1125</v>
      </c>
      <c r="C131" s="4">
        <f t="shared" si="144"/>
        <v>4431</v>
      </c>
      <c r="D131" s="4">
        <f t="shared" si="144"/>
        <v>2813</v>
      </c>
      <c r="E131" s="4">
        <f t="shared" si="144"/>
        <v>1619</v>
      </c>
      <c r="F131" s="4">
        <f t="shared" si="144"/>
        <v>7779</v>
      </c>
      <c r="G131" s="4">
        <f t="shared" si="144"/>
        <v>6708</v>
      </c>
      <c r="H131" s="4">
        <f t="shared" si="144"/>
        <v>11360</v>
      </c>
      <c r="I131" s="4">
        <f t="shared" si="144"/>
        <v>14360</v>
      </c>
      <c r="J131" s="4">
        <f t="shared" si="144"/>
        <v>10267</v>
      </c>
      <c r="K131" s="5">
        <f t="shared" si="112"/>
        <v>6718</v>
      </c>
      <c r="L131" s="6">
        <f t="shared" si="113"/>
        <v>0.0022341300444597865</v>
      </c>
      <c r="M131" s="7">
        <v>218</v>
      </c>
      <c r="N131" s="12">
        <f t="shared" si="81"/>
        <v>0.9696400786272474</v>
      </c>
    </row>
    <row r="132" spans="1:14" s="2" customFormat="1" ht="15">
      <c r="A132" s="1">
        <v>219</v>
      </c>
      <c r="B132" s="4">
        <f aca="true" t="shared" si="145" ref="B132:J132">B325+B506+B692</f>
        <v>722</v>
      </c>
      <c r="C132" s="4">
        <f t="shared" si="145"/>
        <v>5261</v>
      </c>
      <c r="D132" s="4">
        <f t="shared" si="145"/>
        <v>1832</v>
      </c>
      <c r="E132" s="4">
        <f t="shared" si="145"/>
        <v>1697</v>
      </c>
      <c r="F132" s="4">
        <f t="shared" si="145"/>
        <v>5988</v>
      </c>
      <c r="G132" s="4">
        <f t="shared" si="145"/>
        <v>9107</v>
      </c>
      <c r="H132" s="4">
        <f t="shared" si="145"/>
        <v>14999</v>
      </c>
      <c r="I132" s="4">
        <f t="shared" si="145"/>
        <v>3059</v>
      </c>
      <c r="J132" s="4">
        <f t="shared" si="145"/>
        <v>9407</v>
      </c>
      <c r="K132" s="5">
        <f aca="true" t="shared" si="146" ref="K132:K163">AVERAGE(B132:J132)</f>
        <v>5785.777777777777</v>
      </c>
      <c r="L132" s="6">
        <f aca="true" t="shared" si="147" ref="L132:L163">K132/K$191</f>
        <v>0.0019241113372880487</v>
      </c>
      <c r="M132" s="7">
        <v>219</v>
      </c>
      <c r="N132" s="12">
        <f t="shared" si="81"/>
        <v>0.9715641899645355</v>
      </c>
    </row>
    <row r="133" spans="1:14" s="2" customFormat="1" ht="15">
      <c r="A133" s="1">
        <v>220</v>
      </c>
      <c r="B133" s="4">
        <f aca="true" t="shared" si="148" ref="B133:J133">B326+B507+B693</f>
        <v>678</v>
      </c>
      <c r="C133" s="4">
        <f t="shared" si="148"/>
        <v>5833</v>
      </c>
      <c r="D133" s="4">
        <f t="shared" si="148"/>
        <v>1978</v>
      </c>
      <c r="E133" s="4">
        <f t="shared" si="148"/>
        <v>2448</v>
      </c>
      <c r="F133" s="4">
        <f t="shared" si="148"/>
        <v>4756</v>
      </c>
      <c r="G133" s="4">
        <f t="shared" si="148"/>
        <v>1739</v>
      </c>
      <c r="H133" s="4">
        <f t="shared" si="148"/>
        <v>17573</v>
      </c>
      <c r="I133" s="4">
        <f t="shared" si="148"/>
        <v>4358</v>
      </c>
      <c r="J133" s="4">
        <f t="shared" si="148"/>
        <v>11969</v>
      </c>
      <c r="K133" s="5">
        <f t="shared" si="146"/>
        <v>5703.555555555556</v>
      </c>
      <c r="L133" s="6">
        <f t="shared" si="147"/>
        <v>0.0018967676134135452</v>
      </c>
      <c r="M133" s="7">
        <v>220</v>
      </c>
      <c r="N133" s="12">
        <f t="shared" si="81"/>
        <v>0.973460957577949</v>
      </c>
    </row>
    <row r="134" spans="1:14" s="2" customFormat="1" ht="15">
      <c r="A134" s="1">
        <v>221</v>
      </c>
      <c r="B134" s="4">
        <f aca="true" t="shared" si="149" ref="B134:J134">B327+B508+B694</f>
        <v>815</v>
      </c>
      <c r="C134" s="4">
        <f t="shared" si="149"/>
        <v>2778</v>
      </c>
      <c r="D134" s="4">
        <f t="shared" si="149"/>
        <v>1072</v>
      </c>
      <c r="E134" s="4">
        <f t="shared" si="149"/>
        <v>1634</v>
      </c>
      <c r="F134" s="4">
        <f t="shared" si="149"/>
        <v>0</v>
      </c>
      <c r="G134" s="4">
        <f t="shared" si="149"/>
        <v>1494</v>
      </c>
      <c r="H134" s="4">
        <f t="shared" si="149"/>
        <v>31658</v>
      </c>
      <c r="I134" s="4">
        <f t="shared" si="149"/>
        <v>8083</v>
      </c>
      <c r="J134" s="4">
        <f t="shared" si="149"/>
        <v>4758</v>
      </c>
      <c r="K134" s="5">
        <f t="shared" si="146"/>
        <v>5810.222222222223</v>
      </c>
      <c r="L134" s="6">
        <f t="shared" si="147"/>
        <v>0.0019322405524939824</v>
      </c>
      <c r="M134" s="7">
        <v>221</v>
      </c>
      <c r="N134" s="12">
        <f aca="true" t="shared" si="150" ref="N134:N181">N133+L134</f>
        <v>0.975393198130443</v>
      </c>
    </row>
    <row r="135" spans="1:14" s="2" customFormat="1" ht="15">
      <c r="A135" s="1">
        <v>222</v>
      </c>
      <c r="B135" s="4">
        <f aca="true" t="shared" si="151" ref="B135:J135">B328+B509+B695</f>
        <v>1061</v>
      </c>
      <c r="C135" s="4">
        <f t="shared" si="151"/>
        <v>4205</v>
      </c>
      <c r="D135" s="4">
        <f t="shared" si="151"/>
        <v>780</v>
      </c>
      <c r="E135" s="4">
        <f t="shared" si="151"/>
        <v>1464</v>
      </c>
      <c r="F135" s="4">
        <f t="shared" si="151"/>
        <v>1335</v>
      </c>
      <c r="G135" s="4">
        <f t="shared" si="151"/>
        <v>312</v>
      </c>
      <c r="H135" s="4">
        <f t="shared" si="151"/>
        <v>24562</v>
      </c>
      <c r="I135" s="4">
        <f t="shared" si="151"/>
        <v>13294</v>
      </c>
      <c r="J135" s="4">
        <f t="shared" si="151"/>
        <v>3921</v>
      </c>
      <c r="K135" s="5">
        <f t="shared" si="146"/>
        <v>5659.333333333333</v>
      </c>
      <c r="L135" s="6">
        <f t="shared" si="147"/>
        <v>0.001882061124086447</v>
      </c>
      <c r="M135" s="7">
        <v>222</v>
      </c>
      <c r="N135" s="12">
        <f t="shared" si="150"/>
        <v>0.9772752592545294</v>
      </c>
    </row>
    <row r="136" spans="1:14" s="2" customFormat="1" ht="15">
      <c r="A136" s="1">
        <v>223</v>
      </c>
      <c r="B136" s="4">
        <f aca="true" t="shared" si="152" ref="B136:J136">B329+B510+B696</f>
        <v>371</v>
      </c>
      <c r="C136" s="4">
        <f t="shared" si="152"/>
        <v>5655</v>
      </c>
      <c r="D136" s="4">
        <f t="shared" si="152"/>
        <v>1847</v>
      </c>
      <c r="E136" s="4">
        <f t="shared" si="152"/>
        <v>983</v>
      </c>
      <c r="F136" s="4">
        <f t="shared" si="152"/>
        <v>2888</v>
      </c>
      <c r="G136" s="4">
        <f t="shared" si="152"/>
        <v>1605</v>
      </c>
      <c r="H136" s="4">
        <f t="shared" si="152"/>
        <v>13057</v>
      </c>
      <c r="I136" s="4">
        <f t="shared" si="152"/>
        <v>5311</v>
      </c>
      <c r="J136" s="4">
        <f t="shared" si="152"/>
        <v>3693</v>
      </c>
      <c r="K136" s="5">
        <f t="shared" si="146"/>
        <v>3934.4444444444443</v>
      </c>
      <c r="L136" s="6">
        <f t="shared" si="147"/>
        <v>0.0013084341383732103</v>
      </c>
      <c r="M136" s="7">
        <v>223</v>
      </c>
      <c r="N136" s="12">
        <f t="shared" si="150"/>
        <v>0.9785836933929026</v>
      </c>
    </row>
    <row r="137" spans="1:14" s="2" customFormat="1" ht="15">
      <c r="A137" s="1">
        <v>224</v>
      </c>
      <c r="B137" s="4">
        <f aca="true" t="shared" si="153" ref="B137:J137">B330+B511+B697</f>
        <v>810</v>
      </c>
      <c r="C137" s="4">
        <f t="shared" si="153"/>
        <v>1543</v>
      </c>
      <c r="D137" s="4">
        <f t="shared" si="153"/>
        <v>1312</v>
      </c>
      <c r="E137" s="4">
        <f t="shared" si="153"/>
        <v>1042</v>
      </c>
      <c r="F137" s="4">
        <f t="shared" si="153"/>
        <v>1904</v>
      </c>
      <c r="G137" s="4">
        <f t="shared" si="153"/>
        <v>1734</v>
      </c>
      <c r="H137" s="4">
        <f t="shared" si="153"/>
        <v>27793</v>
      </c>
      <c r="I137" s="4">
        <f t="shared" si="153"/>
        <v>3298</v>
      </c>
      <c r="J137" s="4">
        <f t="shared" si="153"/>
        <v>4602</v>
      </c>
      <c r="K137" s="5">
        <f t="shared" si="146"/>
        <v>4893.111111111111</v>
      </c>
      <c r="L137" s="6">
        <f t="shared" si="147"/>
        <v>0.0016272471783586398</v>
      </c>
      <c r="M137" s="7">
        <v>224</v>
      </c>
      <c r="N137" s="12">
        <f t="shared" si="150"/>
        <v>0.9802109405712612</v>
      </c>
    </row>
    <row r="138" spans="1:14" s="2" customFormat="1" ht="15">
      <c r="A138" s="1">
        <v>225</v>
      </c>
      <c r="B138" s="4">
        <f aca="true" t="shared" si="154" ref="B138:J138">B331+B512+B698</f>
        <v>1477</v>
      </c>
      <c r="C138" s="4">
        <f t="shared" si="154"/>
        <v>3169</v>
      </c>
      <c r="D138" s="4">
        <f t="shared" si="154"/>
        <v>1477</v>
      </c>
      <c r="E138" s="4">
        <f t="shared" si="154"/>
        <v>1793</v>
      </c>
      <c r="F138" s="4">
        <f t="shared" si="154"/>
        <v>1363</v>
      </c>
      <c r="G138" s="4">
        <f t="shared" si="154"/>
        <v>1310</v>
      </c>
      <c r="H138" s="4">
        <f t="shared" si="154"/>
        <v>33651</v>
      </c>
      <c r="I138" s="4">
        <f t="shared" si="154"/>
        <v>2443</v>
      </c>
      <c r="J138" s="4">
        <f t="shared" si="154"/>
        <v>9237</v>
      </c>
      <c r="K138" s="5">
        <f t="shared" si="146"/>
        <v>6213.333333333333</v>
      </c>
      <c r="L138" s="6">
        <f t="shared" si="147"/>
        <v>0.0020662987014354677</v>
      </c>
      <c r="M138" s="7">
        <v>225</v>
      </c>
      <c r="N138" s="12">
        <f t="shared" si="150"/>
        <v>0.9822772392726967</v>
      </c>
    </row>
    <row r="139" spans="1:14" s="2" customFormat="1" ht="15">
      <c r="A139" s="1">
        <v>226</v>
      </c>
      <c r="B139" s="4">
        <f aca="true" t="shared" si="155" ref="B139:J139">B332+B513+B699</f>
        <v>656</v>
      </c>
      <c r="C139" s="4">
        <f t="shared" si="155"/>
        <v>3292</v>
      </c>
      <c r="D139" s="4">
        <f t="shared" si="155"/>
        <v>1771</v>
      </c>
      <c r="E139" s="4">
        <f t="shared" si="155"/>
        <v>860</v>
      </c>
      <c r="F139" s="4">
        <f t="shared" si="155"/>
        <v>1064</v>
      </c>
      <c r="G139" s="4">
        <f t="shared" si="155"/>
        <v>0</v>
      </c>
      <c r="H139" s="4">
        <f t="shared" si="155"/>
        <v>29775</v>
      </c>
      <c r="I139" s="4">
        <f t="shared" si="155"/>
        <v>4310</v>
      </c>
      <c r="J139" s="4">
        <f t="shared" si="155"/>
        <v>8938</v>
      </c>
      <c r="K139" s="5">
        <f t="shared" si="146"/>
        <v>5629.555555555556</v>
      </c>
      <c r="L139" s="6">
        <f t="shared" si="147"/>
        <v>0.0018721582619264918</v>
      </c>
      <c r="M139" s="7">
        <v>226</v>
      </c>
      <c r="N139" s="12">
        <f t="shared" si="150"/>
        <v>0.9841493975346232</v>
      </c>
    </row>
    <row r="140" spans="1:14" s="2" customFormat="1" ht="15">
      <c r="A140" s="1">
        <v>227</v>
      </c>
      <c r="B140" s="4">
        <f aca="true" t="shared" si="156" ref="B140:J140">B333+B514+B700</f>
        <v>1433</v>
      </c>
      <c r="C140" s="4">
        <f t="shared" si="156"/>
        <v>2132</v>
      </c>
      <c r="D140" s="4">
        <f t="shared" si="156"/>
        <v>1840</v>
      </c>
      <c r="E140" s="4">
        <f t="shared" si="156"/>
        <v>1097</v>
      </c>
      <c r="F140" s="4">
        <f t="shared" si="156"/>
        <v>891</v>
      </c>
      <c r="G140" s="4">
        <f t="shared" si="156"/>
        <v>200</v>
      </c>
      <c r="H140" s="4">
        <f t="shared" si="156"/>
        <v>22238</v>
      </c>
      <c r="I140" s="4">
        <f t="shared" si="156"/>
        <v>3271</v>
      </c>
      <c r="J140" s="4">
        <f t="shared" si="156"/>
        <v>7570</v>
      </c>
      <c r="K140" s="5">
        <f t="shared" si="146"/>
        <v>4519.111111111111</v>
      </c>
      <c r="L140" s="6">
        <f t="shared" si="147"/>
        <v>0.0015028701857078568</v>
      </c>
      <c r="M140" s="7">
        <v>227</v>
      </c>
      <c r="N140" s="12">
        <f t="shared" si="150"/>
        <v>0.985652267720331</v>
      </c>
    </row>
    <row r="141" spans="1:14" s="2" customFormat="1" ht="15">
      <c r="A141" s="1">
        <v>228</v>
      </c>
      <c r="B141" s="4">
        <f aca="true" t="shared" si="157" ref="B141:J141">B334+B515+B701</f>
        <v>3439</v>
      </c>
      <c r="C141" s="4">
        <f t="shared" si="157"/>
        <v>1857</v>
      </c>
      <c r="D141" s="4">
        <f t="shared" si="157"/>
        <v>664</v>
      </c>
      <c r="E141" s="4">
        <f t="shared" si="157"/>
        <v>801</v>
      </c>
      <c r="F141" s="4">
        <f t="shared" si="157"/>
        <v>831</v>
      </c>
      <c r="G141" s="4">
        <f t="shared" si="157"/>
        <v>450</v>
      </c>
      <c r="H141" s="4">
        <f t="shared" si="157"/>
        <v>22155</v>
      </c>
      <c r="I141" s="4">
        <f t="shared" si="157"/>
        <v>2119</v>
      </c>
      <c r="J141" s="4">
        <f t="shared" si="157"/>
        <v>6959</v>
      </c>
      <c r="K141" s="5">
        <f t="shared" si="146"/>
        <v>4363.888888888889</v>
      </c>
      <c r="L141" s="6">
        <f t="shared" si="147"/>
        <v>0.0014512496691501788</v>
      </c>
      <c r="M141" s="7">
        <v>228</v>
      </c>
      <c r="N141" s="12">
        <f t="shared" si="150"/>
        <v>0.9871035173894812</v>
      </c>
    </row>
    <row r="142" spans="1:14" s="2" customFormat="1" ht="15">
      <c r="A142" s="1">
        <v>229</v>
      </c>
      <c r="B142" s="4">
        <f aca="true" t="shared" si="158" ref="B142:J142">B335+B516+B702</f>
        <v>498</v>
      </c>
      <c r="C142" s="4">
        <f t="shared" si="158"/>
        <v>1478</v>
      </c>
      <c r="D142" s="4">
        <f t="shared" si="158"/>
        <v>860</v>
      </c>
      <c r="E142" s="4">
        <f t="shared" si="158"/>
        <v>812</v>
      </c>
      <c r="F142" s="4">
        <f t="shared" si="158"/>
        <v>373</v>
      </c>
      <c r="G142" s="4">
        <f t="shared" si="158"/>
        <v>260</v>
      </c>
      <c r="H142" s="4">
        <f t="shared" si="158"/>
        <v>18924</v>
      </c>
      <c r="I142" s="4">
        <f t="shared" si="158"/>
        <v>2491</v>
      </c>
      <c r="J142" s="4">
        <f t="shared" si="158"/>
        <v>6651</v>
      </c>
      <c r="K142" s="5">
        <f t="shared" si="146"/>
        <v>3594.1111111111113</v>
      </c>
      <c r="L142" s="6">
        <f t="shared" si="147"/>
        <v>0.0011952532921196903</v>
      </c>
      <c r="M142" s="7">
        <v>229</v>
      </c>
      <c r="N142" s="12">
        <f t="shared" si="150"/>
        <v>0.9882987706816009</v>
      </c>
    </row>
    <row r="143" spans="1:14" s="2" customFormat="1" ht="15">
      <c r="A143" s="1">
        <v>230</v>
      </c>
      <c r="B143" s="4">
        <f aca="true" t="shared" si="159" ref="B143:J143">B336+B517+B703</f>
        <v>307</v>
      </c>
      <c r="C143" s="4">
        <f t="shared" si="159"/>
        <v>1541</v>
      </c>
      <c r="D143" s="4">
        <f t="shared" si="159"/>
        <v>638</v>
      </c>
      <c r="E143" s="4">
        <f t="shared" si="159"/>
        <v>851</v>
      </c>
      <c r="F143" s="4">
        <f t="shared" si="159"/>
        <v>1119</v>
      </c>
      <c r="G143" s="4">
        <f t="shared" si="159"/>
        <v>260</v>
      </c>
      <c r="H143" s="4">
        <f t="shared" si="159"/>
        <v>18252</v>
      </c>
      <c r="I143" s="4">
        <f t="shared" si="159"/>
        <v>1705</v>
      </c>
      <c r="J143" s="4">
        <f t="shared" si="159"/>
        <v>4263</v>
      </c>
      <c r="K143" s="5">
        <f t="shared" si="146"/>
        <v>3215.1111111111113</v>
      </c>
      <c r="L143" s="6">
        <f t="shared" si="147"/>
        <v>0.001069213505449512</v>
      </c>
      <c r="M143" s="7">
        <v>230</v>
      </c>
      <c r="N143" s="12">
        <f t="shared" si="150"/>
        <v>0.9893679841870504</v>
      </c>
    </row>
    <row r="144" spans="1:14" s="2" customFormat="1" ht="15">
      <c r="A144" s="1">
        <v>231</v>
      </c>
      <c r="B144" s="4">
        <f aca="true" t="shared" si="160" ref="B144:J144">B337+B518+B704</f>
        <v>624</v>
      </c>
      <c r="C144" s="4">
        <f t="shared" si="160"/>
        <v>1457</v>
      </c>
      <c r="D144" s="4">
        <f t="shared" si="160"/>
        <v>435</v>
      </c>
      <c r="E144" s="4">
        <f t="shared" si="160"/>
        <v>501</v>
      </c>
      <c r="F144" s="4">
        <f t="shared" si="160"/>
        <v>3416</v>
      </c>
      <c r="G144" s="4">
        <f t="shared" si="160"/>
        <v>1163</v>
      </c>
      <c r="H144" s="4">
        <f t="shared" si="160"/>
        <v>20705</v>
      </c>
      <c r="I144" s="4">
        <f t="shared" si="160"/>
        <v>1223</v>
      </c>
      <c r="J144" s="4">
        <f t="shared" si="160"/>
        <v>2432</v>
      </c>
      <c r="K144" s="5">
        <f t="shared" si="146"/>
        <v>3550.6666666666665</v>
      </c>
      <c r="L144" s="6">
        <f t="shared" si="147"/>
        <v>0.0011808054596400537</v>
      </c>
      <c r="M144" s="7">
        <v>231</v>
      </c>
      <c r="N144" s="12">
        <f t="shared" si="150"/>
        <v>0.9905487896466905</v>
      </c>
    </row>
    <row r="145" spans="1:14" s="2" customFormat="1" ht="15">
      <c r="A145" s="1">
        <v>232</v>
      </c>
      <c r="B145" s="4">
        <f aca="true" t="shared" si="161" ref="B145:J145">B338+B519+B705</f>
        <v>592</v>
      </c>
      <c r="C145" s="4">
        <f t="shared" si="161"/>
        <v>1511</v>
      </c>
      <c r="D145" s="4">
        <f t="shared" si="161"/>
        <v>959</v>
      </c>
      <c r="E145" s="4">
        <f t="shared" si="161"/>
        <v>391</v>
      </c>
      <c r="F145" s="4">
        <f t="shared" si="161"/>
        <v>796</v>
      </c>
      <c r="G145" s="4">
        <f t="shared" si="161"/>
        <v>2757</v>
      </c>
      <c r="H145" s="4">
        <f t="shared" si="161"/>
        <v>11965</v>
      </c>
      <c r="I145" s="4">
        <f t="shared" si="161"/>
        <v>1039</v>
      </c>
      <c r="J145" s="4">
        <f t="shared" si="161"/>
        <v>2929</v>
      </c>
      <c r="K145" s="5">
        <f t="shared" si="146"/>
        <v>2548.777777777778</v>
      </c>
      <c r="L145" s="6">
        <f t="shared" si="147"/>
        <v>0.0008476184891314056</v>
      </c>
      <c r="M145" s="7">
        <v>232</v>
      </c>
      <c r="N145" s="12">
        <f t="shared" si="150"/>
        <v>0.9913964081358219</v>
      </c>
    </row>
    <row r="146" spans="1:14" s="2" customFormat="1" ht="15">
      <c r="A146" s="1">
        <v>233</v>
      </c>
      <c r="B146" s="4">
        <f aca="true" t="shared" si="162" ref="B146:J146">B339+B520+B706</f>
        <v>721</v>
      </c>
      <c r="C146" s="4">
        <f t="shared" si="162"/>
        <v>2042</v>
      </c>
      <c r="D146" s="4">
        <f t="shared" si="162"/>
        <v>469</v>
      </c>
      <c r="E146" s="4">
        <f t="shared" si="162"/>
        <v>507</v>
      </c>
      <c r="F146" s="4">
        <f t="shared" si="162"/>
        <v>1125</v>
      </c>
      <c r="G146" s="4">
        <f t="shared" si="162"/>
        <v>203</v>
      </c>
      <c r="H146" s="4">
        <f t="shared" si="162"/>
        <v>8826</v>
      </c>
      <c r="I146" s="4">
        <f t="shared" si="162"/>
        <v>1022</v>
      </c>
      <c r="J146" s="4">
        <f t="shared" si="162"/>
        <v>3430</v>
      </c>
      <c r="K146" s="5">
        <f t="shared" si="146"/>
        <v>2038.3333333333333</v>
      </c>
      <c r="L146" s="6">
        <f t="shared" si="147"/>
        <v>0.0006778656952402299</v>
      </c>
      <c r="M146" s="7">
        <v>233</v>
      </c>
      <c r="N146" s="12">
        <f t="shared" si="150"/>
        <v>0.9920742738310621</v>
      </c>
    </row>
    <row r="147" spans="1:14" s="2" customFormat="1" ht="15">
      <c r="A147" s="1">
        <v>234</v>
      </c>
      <c r="B147" s="4">
        <f aca="true" t="shared" si="163" ref="B147:J147">B340+B521+B707</f>
        <v>1506</v>
      </c>
      <c r="C147" s="4">
        <f t="shared" si="163"/>
        <v>1218</v>
      </c>
      <c r="D147" s="4">
        <f t="shared" si="163"/>
        <v>815</v>
      </c>
      <c r="E147" s="4">
        <f t="shared" si="163"/>
        <v>315</v>
      </c>
      <c r="F147" s="4">
        <f t="shared" si="163"/>
        <v>797</v>
      </c>
      <c r="G147" s="4">
        <f t="shared" si="163"/>
        <v>0</v>
      </c>
      <c r="H147" s="4">
        <f t="shared" si="163"/>
        <v>7767</v>
      </c>
      <c r="I147" s="4">
        <f t="shared" si="163"/>
        <v>1746</v>
      </c>
      <c r="J147" s="4">
        <f t="shared" si="163"/>
        <v>2747</v>
      </c>
      <c r="K147" s="5">
        <f t="shared" si="146"/>
        <v>1879</v>
      </c>
      <c r="L147" s="6">
        <f t="shared" si="147"/>
        <v>0.0006248779924888268</v>
      </c>
      <c r="M147" s="7">
        <v>234</v>
      </c>
      <c r="N147" s="12">
        <f t="shared" si="150"/>
        <v>0.9926991518235508</v>
      </c>
    </row>
    <row r="148" spans="1:14" s="2" customFormat="1" ht="15">
      <c r="A148" s="1">
        <v>235</v>
      </c>
      <c r="B148" s="4">
        <f aca="true" t="shared" si="164" ref="B148:J148">B341+B522+B708</f>
        <v>1372</v>
      </c>
      <c r="C148" s="4">
        <f t="shared" si="164"/>
        <v>1586</v>
      </c>
      <c r="D148" s="4">
        <f t="shared" si="164"/>
        <v>597</v>
      </c>
      <c r="E148" s="4">
        <f t="shared" si="164"/>
        <v>939</v>
      </c>
      <c r="F148" s="4">
        <f t="shared" si="164"/>
        <v>1441</v>
      </c>
      <c r="G148" s="4">
        <f t="shared" si="164"/>
        <v>0</v>
      </c>
      <c r="H148" s="4">
        <f t="shared" si="164"/>
        <v>6221</v>
      </c>
      <c r="I148" s="4">
        <f t="shared" si="164"/>
        <v>3152</v>
      </c>
      <c r="J148" s="4">
        <f t="shared" si="164"/>
        <v>1314</v>
      </c>
      <c r="K148" s="5">
        <f t="shared" si="146"/>
        <v>1846.888888888889</v>
      </c>
      <c r="L148" s="6">
        <f t="shared" si="147"/>
        <v>0.0006141991597864869</v>
      </c>
      <c r="M148" s="7">
        <v>235</v>
      </c>
      <c r="N148" s="12">
        <f t="shared" si="150"/>
        <v>0.9933133509833373</v>
      </c>
    </row>
    <row r="149" spans="1:14" s="2" customFormat="1" ht="15">
      <c r="A149" s="1">
        <v>236</v>
      </c>
      <c r="B149" s="4">
        <f aca="true" t="shared" si="165" ref="B149:J149">B342+B523+B709</f>
        <v>1051</v>
      </c>
      <c r="C149" s="4">
        <f t="shared" si="165"/>
        <v>1355</v>
      </c>
      <c r="D149" s="4">
        <f t="shared" si="165"/>
        <v>635</v>
      </c>
      <c r="E149" s="4">
        <f t="shared" si="165"/>
        <v>1042</v>
      </c>
      <c r="F149" s="4">
        <f t="shared" si="165"/>
        <v>1088</v>
      </c>
      <c r="G149" s="4">
        <f t="shared" si="165"/>
        <v>105</v>
      </c>
      <c r="H149" s="4">
        <f t="shared" si="165"/>
        <v>6138</v>
      </c>
      <c r="I149" s="4">
        <f t="shared" si="165"/>
        <v>2391</v>
      </c>
      <c r="J149" s="4">
        <f t="shared" si="165"/>
        <v>1476</v>
      </c>
      <c r="K149" s="5">
        <f t="shared" si="146"/>
        <v>1697.888888888889</v>
      </c>
      <c r="L149" s="6">
        <f t="shared" si="147"/>
        <v>0.0005646478980085012</v>
      </c>
      <c r="M149" s="7">
        <v>236</v>
      </c>
      <c r="N149" s="12">
        <f t="shared" si="150"/>
        <v>0.9938779988813458</v>
      </c>
    </row>
    <row r="150" spans="1:14" s="2" customFormat="1" ht="15">
      <c r="A150" s="1">
        <v>237</v>
      </c>
      <c r="B150" s="4">
        <f aca="true" t="shared" si="166" ref="B150:J150">B343+B524+B710</f>
        <v>589</v>
      </c>
      <c r="C150" s="4">
        <f t="shared" si="166"/>
        <v>1598</v>
      </c>
      <c r="D150" s="4">
        <f t="shared" si="166"/>
        <v>307</v>
      </c>
      <c r="E150" s="4">
        <f t="shared" si="166"/>
        <v>1023</v>
      </c>
      <c r="F150" s="4">
        <f t="shared" si="166"/>
        <v>866</v>
      </c>
      <c r="G150" s="4">
        <f t="shared" si="166"/>
        <v>111</v>
      </c>
      <c r="H150" s="4">
        <f t="shared" si="166"/>
        <v>3917</v>
      </c>
      <c r="I150" s="4">
        <f t="shared" si="166"/>
        <v>2435</v>
      </c>
      <c r="J150" s="4">
        <f t="shared" si="166"/>
        <v>960</v>
      </c>
      <c r="K150" s="5">
        <f t="shared" si="146"/>
        <v>1311.7777777777778</v>
      </c>
      <c r="L150" s="6">
        <f t="shared" si="147"/>
        <v>0.00043624324873296023</v>
      </c>
      <c r="M150" s="7">
        <v>237</v>
      </c>
      <c r="N150" s="12">
        <f t="shared" si="150"/>
        <v>0.9943142421300787</v>
      </c>
    </row>
    <row r="151" spans="1:14" s="2" customFormat="1" ht="15">
      <c r="A151" s="1">
        <v>238</v>
      </c>
      <c r="B151" s="4">
        <f aca="true" t="shared" si="167" ref="B151:J151">B344+B525+B711</f>
        <v>432</v>
      </c>
      <c r="C151" s="4">
        <f t="shared" si="167"/>
        <v>1056</v>
      </c>
      <c r="D151" s="4">
        <f t="shared" si="167"/>
        <v>235</v>
      </c>
      <c r="E151" s="4">
        <f t="shared" si="167"/>
        <v>1215</v>
      </c>
      <c r="F151" s="4">
        <f t="shared" si="167"/>
        <v>580</v>
      </c>
      <c r="G151" s="4">
        <f t="shared" si="167"/>
        <v>0</v>
      </c>
      <c r="H151" s="4">
        <f t="shared" si="167"/>
        <v>9559</v>
      </c>
      <c r="I151" s="4">
        <f t="shared" si="167"/>
        <v>2170</v>
      </c>
      <c r="J151" s="4">
        <f t="shared" si="167"/>
        <v>855</v>
      </c>
      <c r="K151" s="5">
        <f t="shared" si="146"/>
        <v>1789.111111111111</v>
      </c>
      <c r="L151" s="6">
        <f t="shared" si="147"/>
        <v>0.0005949846511179168</v>
      </c>
      <c r="M151" s="7">
        <v>238</v>
      </c>
      <c r="N151" s="12">
        <f t="shared" si="150"/>
        <v>0.9949092267811966</v>
      </c>
    </row>
    <row r="152" spans="1:14" s="2" customFormat="1" ht="15">
      <c r="A152" s="1">
        <v>239</v>
      </c>
      <c r="B152" s="4">
        <f aca="true" t="shared" si="168" ref="B152:J152">B345+B526+B712</f>
        <v>197</v>
      </c>
      <c r="C152" s="4">
        <f t="shared" si="168"/>
        <v>723</v>
      </c>
      <c r="D152" s="4">
        <f t="shared" si="168"/>
        <v>116</v>
      </c>
      <c r="E152" s="4">
        <f t="shared" si="168"/>
        <v>389</v>
      </c>
      <c r="F152" s="4">
        <f t="shared" si="168"/>
        <v>944</v>
      </c>
      <c r="G152" s="4">
        <f t="shared" si="168"/>
        <v>178</v>
      </c>
      <c r="H152" s="4">
        <f t="shared" si="168"/>
        <v>7555</v>
      </c>
      <c r="I152" s="4">
        <f t="shared" si="168"/>
        <v>1338</v>
      </c>
      <c r="J152" s="4">
        <f t="shared" si="168"/>
        <v>1478</v>
      </c>
      <c r="K152" s="5">
        <f t="shared" si="146"/>
        <v>1435.3333333333333</v>
      </c>
      <c r="L152" s="6">
        <f t="shared" si="147"/>
        <v>0.00047733273650113326</v>
      </c>
      <c r="M152" s="7">
        <v>239</v>
      </c>
      <c r="N152" s="12">
        <f t="shared" si="150"/>
        <v>0.9953865595176977</v>
      </c>
    </row>
    <row r="153" spans="1:14" s="2" customFormat="1" ht="15">
      <c r="A153" s="1">
        <v>240</v>
      </c>
      <c r="B153" s="4">
        <f aca="true" t="shared" si="169" ref="B153:J153">B346+B527+B713</f>
        <v>165</v>
      </c>
      <c r="C153" s="4">
        <f t="shared" si="169"/>
        <v>488</v>
      </c>
      <c r="D153" s="4">
        <f t="shared" si="169"/>
        <v>202</v>
      </c>
      <c r="E153" s="4">
        <f t="shared" si="169"/>
        <v>764</v>
      </c>
      <c r="F153" s="4">
        <f t="shared" si="169"/>
        <v>697</v>
      </c>
      <c r="G153" s="4">
        <f t="shared" si="169"/>
        <v>93</v>
      </c>
      <c r="H153" s="4">
        <f t="shared" si="169"/>
        <v>13458</v>
      </c>
      <c r="I153" s="4">
        <f t="shared" si="169"/>
        <v>1199</v>
      </c>
      <c r="J153" s="4">
        <f t="shared" si="169"/>
        <v>1694</v>
      </c>
      <c r="K153" s="5">
        <f t="shared" si="146"/>
        <v>2084.4444444444443</v>
      </c>
      <c r="L153" s="6">
        <f t="shared" si="147"/>
        <v>0.0006932003511968773</v>
      </c>
      <c r="M153" s="7">
        <v>240</v>
      </c>
      <c r="N153" s="12">
        <f t="shared" si="150"/>
        <v>0.9960797598688946</v>
      </c>
    </row>
    <row r="154" spans="1:14" s="2" customFormat="1" ht="15">
      <c r="A154" s="1">
        <v>241</v>
      </c>
      <c r="B154" s="4">
        <f aca="true" t="shared" si="170" ref="B154:J154">B347+B528+B714</f>
        <v>159</v>
      </c>
      <c r="C154" s="4">
        <f t="shared" si="170"/>
        <v>777</v>
      </c>
      <c r="D154" s="4">
        <f t="shared" si="170"/>
        <v>122</v>
      </c>
      <c r="E154" s="4">
        <f t="shared" si="170"/>
        <v>933</v>
      </c>
      <c r="F154" s="4">
        <f t="shared" si="170"/>
        <v>375</v>
      </c>
      <c r="G154" s="4">
        <f t="shared" si="170"/>
        <v>87</v>
      </c>
      <c r="H154" s="4">
        <f t="shared" si="170"/>
        <v>5238</v>
      </c>
      <c r="I154" s="4">
        <f t="shared" si="170"/>
        <v>1013</v>
      </c>
      <c r="J154" s="4">
        <f t="shared" si="170"/>
        <v>810</v>
      </c>
      <c r="K154" s="5">
        <f t="shared" si="146"/>
        <v>1057.111111111111</v>
      </c>
      <c r="L154" s="6">
        <f t="shared" si="147"/>
        <v>0.00035155160667841635</v>
      </c>
      <c r="M154" s="7">
        <v>241</v>
      </c>
      <c r="N154" s="12">
        <f t="shared" si="150"/>
        <v>0.9964313114755731</v>
      </c>
    </row>
    <row r="155" spans="1:14" s="2" customFormat="1" ht="15">
      <c r="A155" s="1">
        <v>242</v>
      </c>
      <c r="B155" s="4">
        <f aca="true" t="shared" si="171" ref="B155:J155">B348+B529+B715</f>
        <v>96</v>
      </c>
      <c r="C155" s="4">
        <f t="shared" si="171"/>
        <v>851</v>
      </c>
      <c r="D155" s="4">
        <f t="shared" si="171"/>
        <v>72</v>
      </c>
      <c r="E155" s="4">
        <f t="shared" si="171"/>
        <v>365</v>
      </c>
      <c r="F155" s="4">
        <f t="shared" si="171"/>
        <v>589</v>
      </c>
      <c r="G155" s="4">
        <f t="shared" si="171"/>
        <v>0</v>
      </c>
      <c r="H155" s="4">
        <f t="shared" si="171"/>
        <v>3946</v>
      </c>
      <c r="I155" s="4">
        <f t="shared" si="171"/>
        <v>1293</v>
      </c>
      <c r="J155" s="4">
        <f t="shared" si="171"/>
        <v>1252</v>
      </c>
      <c r="K155" s="5">
        <f t="shared" si="146"/>
        <v>940.4444444444445</v>
      </c>
      <c r="L155" s="6">
        <f t="shared" si="147"/>
        <v>0.00031275307955918815</v>
      </c>
      <c r="M155" s="7">
        <v>242</v>
      </c>
      <c r="N155" s="12">
        <f t="shared" si="150"/>
        <v>0.9967440645551322</v>
      </c>
    </row>
    <row r="156" spans="1:14" s="2" customFormat="1" ht="15">
      <c r="A156" s="1">
        <v>243</v>
      </c>
      <c r="B156" s="4">
        <f aca="true" t="shared" si="172" ref="B156:J156">B349+B530+B716</f>
        <v>88</v>
      </c>
      <c r="C156" s="4">
        <f t="shared" si="172"/>
        <v>278</v>
      </c>
      <c r="D156" s="4">
        <f t="shared" si="172"/>
        <v>131</v>
      </c>
      <c r="E156" s="4">
        <f t="shared" si="172"/>
        <v>298</v>
      </c>
      <c r="F156" s="4">
        <f t="shared" si="172"/>
        <v>946</v>
      </c>
      <c r="G156" s="4">
        <f t="shared" si="172"/>
        <v>65</v>
      </c>
      <c r="H156" s="4">
        <f t="shared" si="172"/>
        <v>4292</v>
      </c>
      <c r="I156" s="4">
        <f t="shared" si="172"/>
        <v>771</v>
      </c>
      <c r="J156" s="4">
        <f t="shared" si="172"/>
        <v>775</v>
      </c>
      <c r="K156" s="5">
        <f t="shared" si="146"/>
        <v>849.3333333333334</v>
      </c>
      <c r="L156" s="6">
        <f t="shared" si="147"/>
        <v>0.00028245327742798136</v>
      </c>
      <c r="M156" s="7">
        <v>243</v>
      </c>
      <c r="N156" s="12">
        <f t="shared" si="150"/>
        <v>0.9970265178325601</v>
      </c>
    </row>
    <row r="157" spans="1:14" s="2" customFormat="1" ht="15">
      <c r="A157" s="1">
        <v>244</v>
      </c>
      <c r="B157" s="4">
        <f aca="true" t="shared" si="173" ref="B157:J157">B350+B531+B717</f>
        <v>256</v>
      </c>
      <c r="C157" s="4">
        <f t="shared" si="173"/>
        <v>427</v>
      </c>
      <c r="D157" s="4">
        <f t="shared" si="173"/>
        <v>230</v>
      </c>
      <c r="E157" s="4">
        <f t="shared" si="173"/>
        <v>203</v>
      </c>
      <c r="F157" s="4">
        <f t="shared" si="173"/>
        <v>659</v>
      </c>
      <c r="G157" s="4">
        <f t="shared" si="173"/>
        <v>103</v>
      </c>
      <c r="H157" s="4">
        <f t="shared" si="173"/>
        <v>3798</v>
      </c>
      <c r="I157" s="4">
        <f t="shared" si="173"/>
        <v>911</v>
      </c>
      <c r="J157" s="4">
        <f t="shared" si="173"/>
        <v>644</v>
      </c>
      <c r="K157" s="5">
        <f t="shared" si="146"/>
        <v>803.4444444444445</v>
      </c>
      <c r="L157" s="6">
        <f t="shared" si="147"/>
        <v>0.0002671925234277516</v>
      </c>
      <c r="M157" s="7">
        <v>244</v>
      </c>
      <c r="N157" s="12">
        <f t="shared" si="150"/>
        <v>0.9972937103559879</v>
      </c>
    </row>
    <row r="158" spans="1:14" s="2" customFormat="1" ht="15">
      <c r="A158" s="1">
        <v>245</v>
      </c>
      <c r="B158" s="4">
        <f aca="true" t="shared" si="174" ref="B158:J158">B351+B532+B718</f>
        <v>389</v>
      </c>
      <c r="C158" s="4">
        <f t="shared" si="174"/>
        <v>512</v>
      </c>
      <c r="D158" s="4">
        <f t="shared" si="174"/>
        <v>204</v>
      </c>
      <c r="E158" s="4">
        <f t="shared" si="174"/>
        <v>204</v>
      </c>
      <c r="F158" s="4">
        <f t="shared" si="174"/>
        <v>338</v>
      </c>
      <c r="G158" s="4">
        <f t="shared" si="174"/>
        <v>0</v>
      </c>
      <c r="H158" s="4">
        <f t="shared" si="174"/>
        <v>4106</v>
      </c>
      <c r="I158" s="4">
        <f t="shared" si="174"/>
        <v>493</v>
      </c>
      <c r="J158" s="4">
        <f t="shared" si="174"/>
        <v>447</v>
      </c>
      <c r="K158" s="5">
        <f t="shared" si="146"/>
        <v>743.6666666666666</v>
      </c>
      <c r="L158" s="6">
        <f t="shared" si="147"/>
        <v>0.0002473128971514232</v>
      </c>
      <c r="M158" s="7">
        <v>245</v>
      </c>
      <c r="N158" s="12">
        <f t="shared" si="150"/>
        <v>0.9975410232531393</v>
      </c>
    </row>
    <row r="159" spans="1:14" s="2" customFormat="1" ht="15">
      <c r="A159" s="1">
        <v>246</v>
      </c>
      <c r="B159" s="4">
        <f aca="true" t="shared" si="175" ref="B159:J159">B352+B533+B719</f>
        <v>187</v>
      </c>
      <c r="C159" s="4">
        <f t="shared" si="175"/>
        <v>524</v>
      </c>
      <c r="D159" s="4">
        <f t="shared" si="175"/>
        <v>53</v>
      </c>
      <c r="E159" s="4">
        <f t="shared" si="175"/>
        <v>311</v>
      </c>
      <c r="F159" s="4">
        <f t="shared" si="175"/>
        <v>531</v>
      </c>
      <c r="G159" s="4">
        <f t="shared" si="175"/>
        <v>357</v>
      </c>
      <c r="H159" s="4">
        <f t="shared" si="175"/>
        <v>3057</v>
      </c>
      <c r="I159" s="4">
        <f t="shared" si="175"/>
        <v>300</v>
      </c>
      <c r="J159" s="4">
        <f t="shared" si="175"/>
        <v>281</v>
      </c>
      <c r="K159" s="5">
        <f t="shared" si="146"/>
        <v>622.3333333333334</v>
      </c>
      <c r="L159" s="6">
        <f t="shared" si="147"/>
        <v>0.0002069624289474259</v>
      </c>
      <c r="M159" s="7">
        <v>246</v>
      </c>
      <c r="N159" s="12">
        <f t="shared" si="150"/>
        <v>0.9977479856820868</v>
      </c>
    </row>
    <row r="160" spans="1:14" s="2" customFormat="1" ht="15">
      <c r="A160" s="1">
        <v>247</v>
      </c>
      <c r="B160" s="4">
        <f aca="true" t="shared" si="176" ref="B160:J160">B353+B534+B720</f>
        <v>297</v>
      </c>
      <c r="C160" s="4">
        <f t="shared" si="176"/>
        <v>396</v>
      </c>
      <c r="D160" s="4">
        <f t="shared" si="176"/>
        <v>90</v>
      </c>
      <c r="E160" s="4">
        <f t="shared" si="176"/>
        <v>331</v>
      </c>
      <c r="F160" s="4">
        <f t="shared" si="176"/>
        <v>298</v>
      </c>
      <c r="G160" s="4">
        <f t="shared" si="176"/>
        <v>477</v>
      </c>
      <c r="H160" s="4">
        <f t="shared" si="176"/>
        <v>2274</v>
      </c>
      <c r="I160" s="4">
        <f t="shared" si="176"/>
        <v>380</v>
      </c>
      <c r="J160" s="4">
        <f t="shared" si="176"/>
        <v>274</v>
      </c>
      <c r="K160" s="5">
        <f t="shared" si="146"/>
        <v>535.2222222222222</v>
      </c>
      <c r="L160" s="6">
        <f t="shared" si="147"/>
        <v>0.0001779928620317355</v>
      </c>
      <c r="M160" s="7">
        <v>247</v>
      </c>
      <c r="N160" s="12">
        <f t="shared" si="150"/>
        <v>0.9979259785441185</v>
      </c>
    </row>
    <row r="161" spans="1:14" s="2" customFormat="1" ht="15">
      <c r="A161" s="1">
        <v>248</v>
      </c>
      <c r="B161" s="4">
        <f aca="true" t="shared" si="177" ref="B161:J161">B354+B535+B721</f>
        <v>0</v>
      </c>
      <c r="C161" s="4">
        <f t="shared" si="177"/>
        <v>249</v>
      </c>
      <c r="D161" s="4">
        <f t="shared" si="177"/>
        <v>178</v>
      </c>
      <c r="E161" s="4">
        <f t="shared" si="177"/>
        <v>649</v>
      </c>
      <c r="F161" s="4">
        <f t="shared" si="177"/>
        <v>306</v>
      </c>
      <c r="G161" s="4">
        <f t="shared" si="177"/>
        <v>207</v>
      </c>
      <c r="H161" s="4">
        <f t="shared" si="177"/>
        <v>2220</v>
      </c>
      <c r="I161" s="4">
        <f t="shared" si="177"/>
        <v>601</v>
      </c>
      <c r="J161" s="4">
        <f t="shared" si="177"/>
        <v>232</v>
      </c>
      <c r="K161" s="5">
        <f t="shared" si="146"/>
        <v>515.7777777777778</v>
      </c>
      <c r="L161" s="6">
        <f t="shared" si="147"/>
        <v>0.00017152644084519748</v>
      </c>
      <c r="M161" s="7">
        <v>248</v>
      </c>
      <c r="N161" s="12">
        <f t="shared" si="150"/>
        <v>0.9980975049849636</v>
      </c>
    </row>
    <row r="162" spans="1:14" s="2" customFormat="1" ht="15">
      <c r="A162" s="1">
        <v>249</v>
      </c>
      <c r="B162" s="4">
        <f aca="true" t="shared" si="178" ref="B162:J162">B355+B536+B722</f>
        <v>147</v>
      </c>
      <c r="C162" s="4">
        <f t="shared" si="178"/>
        <v>234</v>
      </c>
      <c r="D162" s="4">
        <f t="shared" si="178"/>
        <v>263</v>
      </c>
      <c r="E162" s="4">
        <f t="shared" si="178"/>
        <v>683</v>
      </c>
      <c r="F162" s="4">
        <f t="shared" si="178"/>
        <v>226</v>
      </c>
      <c r="G162" s="4">
        <f t="shared" si="178"/>
        <v>211</v>
      </c>
      <c r="H162" s="4">
        <f t="shared" si="178"/>
        <v>3583</v>
      </c>
      <c r="I162" s="4">
        <f t="shared" si="178"/>
        <v>411</v>
      </c>
      <c r="J162" s="4">
        <f t="shared" si="178"/>
        <v>195</v>
      </c>
      <c r="K162" s="5">
        <f t="shared" si="146"/>
        <v>661.4444444444445</v>
      </c>
      <c r="L162" s="6">
        <f t="shared" si="147"/>
        <v>0.00021996917327691954</v>
      </c>
      <c r="M162" s="7">
        <v>249</v>
      </c>
      <c r="N162" s="12">
        <f t="shared" si="150"/>
        <v>0.9983174741582406</v>
      </c>
    </row>
    <row r="163" spans="1:14" s="2" customFormat="1" ht="15">
      <c r="A163" s="1">
        <v>250</v>
      </c>
      <c r="B163" s="4">
        <f aca="true" t="shared" si="179" ref="B163:J163">B356+B537+B723</f>
        <v>95</v>
      </c>
      <c r="C163" s="4">
        <f t="shared" si="179"/>
        <v>322</v>
      </c>
      <c r="D163" s="4">
        <f t="shared" si="179"/>
        <v>108</v>
      </c>
      <c r="E163" s="4">
        <f t="shared" si="179"/>
        <v>355</v>
      </c>
      <c r="F163" s="4">
        <f t="shared" si="179"/>
        <v>210</v>
      </c>
      <c r="G163" s="4">
        <f t="shared" si="179"/>
        <v>359</v>
      </c>
      <c r="H163" s="4">
        <f t="shared" si="179"/>
        <v>2243</v>
      </c>
      <c r="I163" s="4">
        <f t="shared" si="179"/>
        <v>179</v>
      </c>
      <c r="J163" s="4">
        <f t="shared" si="179"/>
        <v>407</v>
      </c>
      <c r="K163" s="5">
        <f t="shared" si="146"/>
        <v>475.3333333333333</v>
      </c>
      <c r="L163" s="6">
        <f t="shared" si="147"/>
        <v>0.00015807628477719835</v>
      </c>
      <c r="M163" s="7">
        <v>250</v>
      </c>
      <c r="N163" s="12">
        <f t="shared" si="150"/>
        <v>0.9984755504430177</v>
      </c>
    </row>
    <row r="164" spans="1:14" s="2" customFormat="1" ht="15">
      <c r="A164" s="1">
        <v>251</v>
      </c>
      <c r="B164" s="4">
        <f aca="true" t="shared" si="180" ref="B164:J164">B357+B538+B724</f>
        <v>155</v>
      </c>
      <c r="C164" s="4">
        <f t="shared" si="180"/>
        <v>153</v>
      </c>
      <c r="D164" s="4">
        <f t="shared" si="180"/>
        <v>96</v>
      </c>
      <c r="E164" s="4">
        <f t="shared" si="180"/>
        <v>420</v>
      </c>
      <c r="F164" s="4">
        <f t="shared" si="180"/>
        <v>356</v>
      </c>
      <c r="G164" s="4">
        <f t="shared" si="180"/>
        <v>589</v>
      </c>
      <c r="H164" s="4">
        <f t="shared" si="180"/>
        <v>1737</v>
      </c>
      <c r="I164" s="4">
        <f t="shared" si="180"/>
        <v>765</v>
      </c>
      <c r="J164" s="4">
        <f t="shared" si="180"/>
        <v>367</v>
      </c>
      <c r="K164" s="5">
        <f aca="true" t="shared" si="181" ref="K164:K181">AVERAGE(B164:J164)</f>
        <v>515.3333333333334</v>
      </c>
      <c r="L164" s="6">
        <f aca="true" t="shared" si="182" ref="L164:L181">K164/K$191</f>
        <v>0.00017137863693236232</v>
      </c>
      <c r="M164" s="7">
        <v>251</v>
      </c>
      <c r="N164" s="12">
        <f t="shared" si="150"/>
        <v>0.9986469290799501</v>
      </c>
    </row>
    <row r="165" spans="1:14" s="2" customFormat="1" ht="15">
      <c r="A165" s="1">
        <v>252</v>
      </c>
      <c r="B165" s="4">
        <f aca="true" t="shared" si="183" ref="B165:J165">B358+B539+B725</f>
        <v>97</v>
      </c>
      <c r="C165" s="4">
        <f t="shared" si="183"/>
        <v>189</v>
      </c>
      <c r="D165" s="4">
        <f t="shared" si="183"/>
        <v>69</v>
      </c>
      <c r="E165" s="4">
        <f t="shared" si="183"/>
        <v>263</v>
      </c>
      <c r="F165" s="4">
        <f t="shared" si="183"/>
        <v>67</v>
      </c>
      <c r="G165" s="4">
        <f t="shared" si="183"/>
        <v>595</v>
      </c>
      <c r="H165" s="4">
        <f t="shared" si="183"/>
        <v>1390</v>
      </c>
      <c r="I165" s="4">
        <f t="shared" si="183"/>
        <v>896</v>
      </c>
      <c r="J165" s="4">
        <f t="shared" si="183"/>
        <v>347</v>
      </c>
      <c r="K165" s="5">
        <f t="shared" si="181"/>
        <v>434.77777777777777</v>
      </c>
      <c r="L165" s="6">
        <f t="shared" si="182"/>
        <v>0.00014458917773099044</v>
      </c>
      <c r="M165" s="7">
        <v>252</v>
      </c>
      <c r="N165" s="12">
        <f t="shared" si="150"/>
        <v>0.9987915182576811</v>
      </c>
    </row>
    <row r="166" spans="1:14" s="2" customFormat="1" ht="15">
      <c r="A166" s="1">
        <v>253</v>
      </c>
      <c r="B166" s="4">
        <f aca="true" t="shared" si="184" ref="B166:J166">B359+B540+B726</f>
        <v>274</v>
      </c>
      <c r="C166" s="4">
        <f t="shared" si="184"/>
        <v>202</v>
      </c>
      <c r="D166" s="4">
        <f t="shared" si="184"/>
        <v>47</v>
      </c>
      <c r="E166" s="4">
        <f t="shared" si="184"/>
        <v>463</v>
      </c>
      <c r="F166" s="4">
        <f t="shared" si="184"/>
        <v>224</v>
      </c>
      <c r="G166" s="4">
        <f t="shared" si="184"/>
        <v>360</v>
      </c>
      <c r="H166" s="4">
        <f t="shared" si="184"/>
        <v>588</v>
      </c>
      <c r="I166" s="4">
        <f t="shared" si="184"/>
        <v>843</v>
      </c>
      <c r="J166" s="4">
        <f t="shared" si="184"/>
        <v>180</v>
      </c>
      <c r="K166" s="5">
        <f t="shared" si="181"/>
        <v>353.44444444444446</v>
      </c>
      <c r="L166" s="6">
        <f t="shared" si="182"/>
        <v>0.00011754106168215708</v>
      </c>
      <c r="M166" s="7">
        <v>253</v>
      </c>
      <c r="N166" s="12">
        <f t="shared" si="150"/>
        <v>0.9989090593193632</v>
      </c>
    </row>
    <row r="167" spans="1:14" s="2" customFormat="1" ht="15">
      <c r="A167" s="1">
        <v>254</v>
      </c>
      <c r="B167" s="4">
        <f aca="true" t="shared" si="185" ref="B167:J167">B360+B541+B727</f>
        <v>147</v>
      </c>
      <c r="C167" s="4">
        <f t="shared" si="185"/>
        <v>146</v>
      </c>
      <c r="D167" s="4">
        <f t="shared" si="185"/>
        <v>50</v>
      </c>
      <c r="E167" s="4">
        <f t="shared" si="185"/>
        <v>394</v>
      </c>
      <c r="F167" s="4">
        <f t="shared" si="185"/>
        <v>249</v>
      </c>
      <c r="G167" s="4">
        <f t="shared" si="185"/>
        <v>136</v>
      </c>
      <c r="H167" s="4">
        <f t="shared" si="185"/>
        <v>438</v>
      </c>
      <c r="I167" s="4">
        <f t="shared" si="185"/>
        <v>525</v>
      </c>
      <c r="J167" s="4">
        <f t="shared" si="185"/>
        <v>72</v>
      </c>
      <c r="K167" s="5">
        <f t="shared" si="181"/>
        <v>239.66666666666666</v>
      </c>
      <c r="L167" s="6">
        <f t="shared" si="182"/>
        <v>7.970325999635738E-05</v>
      </c>
      <c r="M167" s="7">
        <v>254</v>
      </c>
      <c r="N167" s="12">
        <f t="shared" si="150"/>
        <v>0.9989887625793596</v>
      </c>
    </row>
    <row r="168" spans="1:14" s="2" customFormat="1" ht="15">
      <c r="A168" s="1">
        <v>255</v>
      </c>
      <c r="B168" s="4">
        <f aca="true" t="shared" si="186" ref="B168:J168">B361+B542+B728</f>
        <v>24</v>
      </c>
      <c r="C168" s="4">
        <f t="shared" si="186"/>
        <v>338</v>
      </c>
      <c r="D168" s="4">
        <f t="shared" si="186"/>
        <v>0</v>
      </c>
      <c r="E168" s="4">
        <f t="shared" si="186"/>
        <v>447</v>
      </c>
      <c r="F168" s="4">
        <f t="shared" si="186"/>
        <v>211</v>
      </c>
      <c r="G168" s="4">
        <f t="shared" si="186"/>
        <v>178</v>
      </c>
      <c r="H168" s="4">
        <f t="shared" si="186"/>
        <v>731</v>
      </c>
      <c r="I168" s="4">
        <f t="shared" si="186"/>
        <v>901</v>
      </c>
      <c r="J168" s="4">
        <f t="shared" si="186"/>
        <v>125</v>
      </c>
      <c r="K168" s="5">
        <f t="shared" si="181"/>
        <v>328.3333333333333</v>
      </c>
      <c r="L168" s="6">
        <f t="shared" si="182"/>
        <v>0.0001091901406069708</v>
      </c>
      <c r="M168" s="7">
        <v>255</v>
      </c>
      <c r="N168" s="12">
        <f t="shared" si="150"/>
        <v>0.9990979527199666</v>
      </c>
    </row>
    <row r="169" spans="1:14" s="2" customFormat="1" ht="15">
      <c r="A169" s="1">
        <v>256</v>
      </c>
      <c r="B169" s="4">
        <f aca="true" t="shared" si="187" ref="B169:J169">B362+B543+B729</f>
        <v>109</v>
      </c>
      <c r="C169" s="4">
        <f t="shared" si="187"/>
        <v>276</v>
      </c>
      <c r="D169" s="4">
        <f t="shared" si="187"/>
        <v>0</v>
      </c>
      <c r="E169" s="4">
        <f t="shared" si="187"/>
        <v>261</v>
      </c>
      <c r="F169" s="4">
        <f t="shared" si="187"/>
        <v>129</v>
      </c>
      <c r="G169" s="4">
        <f t="shared" si="187"/>
        <v>519</v>
      </c>
      <c r="H169" s="4">
        <f t="shared" si="187"/>
        <v>913</v>
      </c>
      <c r="I169" s="4">
        <f t="shared" si="187"/>
        <v>602</v>
      </c>
      <c r="J169" s="4">
        <f t="shared" si="187"/>
        <v>184</v>
      </c>
      <c r="K169" s="5">
        <f t="shared" si="181"/>
        <v>332.55555555555554</v>
      </c>
      <c r="L169" s="6">
        <f t="shared" si="182"/>
        <v>0.00011059427777890478</v>
      </c>
      <c r="M169" s="7">
        <v>256</v>
      </c>
      <c r="N169" s="12">
        <f t="shared" si="150"/>
        <v>0.9992085469977455</v>
      </c>
    </row>
    <row r="170" spans="1:14" s="2" customFormat="1" ht="15">
      <c r="A170" s="1">
        <v>257</v>
      </c>
      <c r="B170" s="4">
        <f aca="true" t="shared" si="188" ref="B170:J170">B363+B544+B730</f>
        <v>132</v>
      </c>
      <c r="C170" s="4">
        <f t="shared" si="188"/>
        <v>173</v>
      </c>
      <c r="D170" s="4">
        <f t="shared" si="188"/>
        <v>62</v>
      </c>
      <c r="E170" s="4">
        <f t="shared" si="188"/>
        <v>156</v>
      </c>
      <c r="F170" s="4">
        <f t="shared" si="188"/>
        <v>82</v>
      </c>
      <c r="G170" s="4">
        <f t="shared" si="188"/>
        <v>226</v>
      </c>
      <c r="H170" s="4">
        <f t="shared" si="188"/>
        <v>557</v>
      </c>
      <c r="I170" s="4">
        <f t="shared" si="188"/>
        <v>305</v>
      </c>
      <c r="J170" s="4">
        <f t="shared" si="188"/>
        <v>200</v>
      </c>
      <c r="K170" s="5">
        <f t="shared" si="181"/>
        <v>210.33333333333334</v>
      </c>
      <c r="L170" s="6">
        <f t="shared" si="182"/>
        <v>6.994820174923714E-05</v>
      </c>
      <c r="M170" s="7">
        <v>257</v>
      </c>
      <c r="N170" s="12">
        <f t="shared" si="150"/>
        <v>0.9992784951994947</v>
      </c>
    </row>
    <row r="171" spans="1:14" s="2" customFormat="1" ht="15">
      <c r="A171" s="1">
        <v>258</v>
      </c>
      <c r="B171" s="4">
        <f aca="true" t="shared" si="189" ref="B171:J171">B364+B545+B731</f>
        <v>11</v>
      </c>
      <c r="C171" s="4">
        <f t="shared" si="189"/>
        <v>155</v>
      </c>
      <c r="D171" s="4">
        <f t="shared" si="189"/>
        <v>99</v>
      </c>
      <c r="E171" s="4">
        <f t="shared" si="189"/>
        <v>224</v>
      </c>
      <c r="F171" s="4">
        <f t="shared" si="189"/>
        <v>112</v>
      </c>
      <c r="G171" s="4">
        <f t="shared" si="189"/>
        <v>351</v>
      </c>
      <c r="H171" s="4">
        <f t="shared" si="189"/>
        <v>417</v>
      </c>
      <c r="I171" s="4">
        <f t="shared" si="189"/>
        <v>287</v>
      </c>
      <c r="J171" s="4">
        <f t="shared" si="189"/>
        <v>507</v>
      </c>
      <c r="K171" s="5">
        <f t="shared" si="181"/>
        <v>240.33333333333334</v>
      </c>
      <c r="L171" s="6">
        <f t="shared" si="182"/>
        <v>7.992496586561011E-05</v>
      </c>
      <c r="M171" s="7">
        <v>258</v>
      </c>
      <c r="N171" s="12">
        <f t="shared" si="150"/>
        <v>0.9993584201653604</v>
      </c>
    </row>
    <row r="172" spans="1:14" s="2" customFormat="1" ht="15">
      <c r="A172" s="1">
        <v>259</v>
      </c>
      <c r="B172" s="4">
        <f aca="true" t="shared" si="190" ref="B172:J172">B365+B546+B732</f>
        <v>64</v>
      </c>
      <c r="C172" s="4">
        <f t="shared" si="190"/>
        <v>129</v>
      </c>
      <c r="D172" s="4">
        <f t="shared" si="190"/>
        <v>99</v>
      </c>
      <c r="E172" s="4">
        <f t="shared" si="190"/>
        <v>240</v>
      </c>
      <c r="F172" s="4">
        <f t="shared" si="190"/>
        <v>148</v>
      </c>
      <c r="G172" s="4">
        <f t="shared" si="190"/>
        <v>317</v>
      </c>
      <c r="H172" s="4">
        <f t="shared" si="190"/>
        <v>246</v>
      </c>
      <c r="I172" s="4">
        <f t="shared" si="190"/>
        <v>115</v>
      </c>
      <c r="J172" s="4">
        <f t="shared" si="190"/>
        <v>592</v>
      </c>
      <c r="K172" s="5">
        <f t="shared" si="181"/>
        <v>216.66666666666666</v>
      </c>
      <c r="L172" s="6">
        <f t="shared" si="182"/>
        <v>7.20544075071381E-05</v>
      </c>
      <c r="M172" s="7">
        <v>259</v>
      </c>
      <c r="N172" s="12">
        <f t="shared" si="150"/>
        <v>0.9994304745728675</v>
      </c>
    </row>
    <row r="173" spans="1:14" s="2" customFormat="1" ht="15">
      <c r="A173" s="1">
        <v>260</v>
      </c>
      <c r="B173" s="4">
        <f aca="true" t="shared" si="191" ref="B173:J173">B366+B547+B733</f>
        <v>36</v>
      </c>
      <c r="C173" s="4">
        <f t="shared" si="191"/>
        <v>227</v>
      </c>
      <c r="D173" s="4">
        <f t="shared" si="191"/>
        <v>33</v>
      </c>
      <c r="E173" s="4">
        <f t="shared" si="191"/>
        <v>152</v>
      </c>
      <c r="F173" s="4">
        <f t="shared" si="191"/>
        <v>290</v>
      </c>
      <c r="G173" s="4">
        <f t="shared" si="191"/>
        <v>396</v>
      </c>
      <c r="H173" s="4">
        <f t="shared" si="191"/>
        <v>306</v>
      </c>
      <c r="I173" s="4">
        <f t="shared" si="191"/>
        <v>103</v>
      </c>
      <c r="J173" s="4">
        <f t="shared" si="191"/>
        <v>282</v>
      </c>
      <c r="K173" s="5">
        <f t="shared" si="181"/>
        <v>202.77777777777777</v>
      </c>
      <c r="L173" s="6">
        <f t="shared" si="182"/>
        <v>6.74355352310395E-05</v>
      </c>
      <c r="M173" s="7">
        <v>260</v>
      </c>
      <c r="N173" s="12">
        <f t="shared" si="150"/>
        <v>0.9994979101080985</v>
      </c>
    </row>
    <row r="174" spans="1:14" s="2" customFormat="1" ht="15">
      <c r="A174" s="1">
        <v>261</v>
      </c>
      <c r="B174" s="4">
        <f aca="true" t="shared" si="192" ref="B174:J174">B367+B548+B734</f>
        <v>19</v>
      </c>
      <c r="C174" s="4">
        <f t="shared" si="192"/>
        <v>95</v>
      </c>
      <c r="D174" s="4">
        <f t="shared" si="192"/>
        <v>18</v>
      </c>
      <c r="E174" s="4">
        <f t="shared" si="192"/>
        <v>230</v>
      </c>
      <c r="F174" s="4">
        <f t="shared" si="192"/>
        <v>99</v>
      </c>
      <c r="G174" s="4">
        <f t="shared" si="192"/>
        <v>282</v>
      </c>
      <c r="H174" s="4">
        <f t="shared" si="192"/>
        <v>634</v>
      </c>
      <c r="I174" s="4">
        <f t="shared" si="192"/>
        <v>137</v>
      </c>
      <c r="J174" s="4">
        <f t="shared" si="192"/>
        <v>407</v>
      </c>
      <c r="K174" s="5">
        <f t="shared" si="181"/>
        <v>213.44444444444446</v>
      </c>
      <c r="L174" s="6">
        <f t="shared" si="182"/>
        <v>7.098282913908323E-05</v>
      </c>
      <c r="M174" s="7">
        <v>261</v>
      </c>
      <c r="N174" s="12">
        <f t="shared" si="150"/>
        <v>0.9995688929372376</v>
      </c>
    </row>
    <row r="175" spans="1:14" s="2" customFormat="1" ht="15">
      <c r="A175" s="1">
        <v>262</v>
      </c>
      <c r="B175" s="4">
        <f aca="true" t="shared" si="193" ref="B175:J175">B368+B549+B735</f>
        <v>47</v>
      </c>
      <c r="C175" s="4">
        <f t="shared" si="193"/>
        <v>390</v>
      </c>
      <c r="D175" s="4">
        <f t="shared" si="193"/>
        <v>78</v>
      </c>
      <c r="E175" s="4">
        <f t="shared" si="193"/>
        <v>326</v>
      </c>
      <c r="F175" s="4">
        <f t="shared" si="193"/>
        <v>91</v>
      </c>
      <c r="G175" s="4">
        <f t="shared" si="193"/>
        <v>346</v>
      </c>
      <c r="H175" s="4">
        <f t="shared" si="193"/>
        <v>674</v>
      </c>
      <c r="I175" s="4">
        <f t="shared" si="193"/>
        <v>129</v>
      </c>
      <c r="J175" s="4">
        <f t="shared" si="193"/>
        <v>232</v>
      </c>
      <c r="K175" s="5">
        <f t="shared" si="181"/>
        <v>257</v>
      </c>
      <c r="L175" s="6">
        <f t="shared" si="182"/>
        <v>8.546761259692843E-05</v>
      </c>
      <c r="M175" s="7">
        <v>262</v>
      </c>
      <c r="N175" s="12">
        <f t="shared" si="150"/>
        <v>0.9996543605498346</v>
      </c>
    </row>
    <row r="176" spans="1:14" s="2" customFormat="1" ht="15">
      <c r="A176" s="1">
        <v>263</v>
      </c>
      <c r="B176" s="4">
        <f aca="true" t="shared" si="194" ref="B176:J176">B369+B550+B736</f>
        <v>59</v>
      </c>
      <c r="C176" s="4">
        <f t="shared" si="194"/>
        <v>205</v>
      </c>
      <c r="D176" s="4">
        <f t="shared" si="194"/>
        <v>175</v>
      </c>
      <c r="E176" s="4">
        <f t="shared" si="194"/>
        <v>440</v>
      </c>
      <c r="F176" s="4">
        <f t="shared" si="194"/>
        <v>72</v>
      </c>
      <c r="G176" s="4">
        <f t="shared" si="194"/>
        <v>201</v>
      </c>
      <c r="H176" s="4">
        <f t="shared" si="194"/>
        <v>749</v>
      </c>
      <c r="I176" s="4">
        <f t="shared" si="194"/>
        <v>159</v>
      </c>
      <c r="J176" s="4">
        <f t="shared" si="194"/>
        <v>77</v>
      </c>
      <c r="K176" s="5">
        <f t="shared" si="181"/>
        <v>237.44444444444446</v>
      </c>
      <c r="L176" s="6">
        <f t="shared" si="182"/>
        <v>7.89642404321816E-05</v>
      </c>
      <c r="M176" s="7">
        <v>263</v>
      </c>
      <c r="N176" s="12">
        <f t="shared" si="150"/>
        <v>0.9997333247902668</v>
      </c>
    </row>
    <row r="177" spans="1:14" s="2" customFormat="1" ht="15">
      <c r="A177" s="1">
        <v>264</v>
      </c>
      <c r="B177" s="4">
        <f aca="true" t="shared" si="195" ref="B177:J177">B370+B551+B737</f>
        <v>103</v>
      </c>
      <c r="C177" s="4">
        <f t="shared" si="195"/>
        <v>113</v>
      </c>
      <c r="D177" s="4">
        <f t="shared" si="195"/>
        <v>0</v>
      </c>
      <c r="E177" s="4">
        <f t="shared" si="195"/>
        <v>220</v>
      </c>
      <c r="F177" s="4">
        <f t="shared" si="195"/>
        <v>182</v>
      </c>
      <c r="G177" s="4">
        <f t="shared" si="195"/>
        <v>0</v>
      </c>
      <c r="H177" s="4">
        <f t="shared" si="195"/>
        <v>660</v>
      </c>
      <c r="I177" s="4">
        <f t="shared" si="195"/>
        <v>148</v>
      </c>
      <c r="J177" s="4">
        <f t="shared" si="195"/>
        <v>175</v>
      </c>
      <c r="K177" s="5">
        <f t="shared" si="181"/>
        <v>177.88888888888889</v>
      </c>
      <c r="L177" s="6">
        <f t="shared" si="182"/>
        <v>5.915851611227082E-05</v>
      </c>
      <c r="M177" s="7">
        <v>264</v>
      </c>
      <c r="N177" s="12">
        <f t="shared" si="150"/>
        <v>0.999792483306379</v>
      </c>
    </row>
    <row r="178" spans="1:14" s="2" customFormat="1" ht="15">
      <c r="A178" s="1">
        <v>265</v>
      </c>
      <c r="B178" s="4">
        <f aca="true" t="shared" si="196" ref="B178:J178">B371+B552+B738</f>
        <v>48</v>
      </c>
      <c r="C178" s="4">
        <f t="shared" si="196"/>
        <v>152</v>
      </c>
      <c r="D178" s="4">
        <f t="shared" si="196"/>
        <v>0</v>
      </c>
      <c r="E178" s="4">
        <f t="shared" si="196"/>
        <v>225</v>
      </c>
      <c r="F178" s="4">
        <f t="shared" si="196"/>
        <v>129</v>
      </c>
      <c r="G178" s="4">
        <f t="shared" si="196"/>
        <v>117</v>
      </c>
      <c r="H178" s="4">
        <f t="shared" si="196"/>
        <v>468</v>
      </c>
      <c r="I178" s="4">
        <f t="shared" si="196"/>
        <v>206</v>
      </c>
      <c r="J178" s="4">
        <f t="shared" si="196"/>
        <v>91</v>
      </c>
      <c r="K178" s="5">
        <f t="shared" si="181"/>
        <v>159.55555555555554</v>
      </c>
      <c r="L178" s="6">
        <f t="shared" si="182"/>
        <v>5.306160470782067E-05</v>
      </c>
      <c r="M178" s="7">
        <v>265</v>
      </c>
      <c r="N178" s="12">
        <f t="shared" si="150"/>
        <v>0.9998455449110869</v>
      </c>
    </row>
    <row r="179" spans="1:14" s="2" customFormat="1" ht="15">
      <c r="A179" s="1">
        <v>266</v>
      </c>
      <c r="B179" s="4">
        <f aca="true" t="shared" si="197" ref="B179:J179">B372+B553+B739</f>
        <v>49</v>
      </c>
      <c r="C179" s="4">
        <f t="shared" si="197"/>
        <v>125</v>
      </c>
      <c r="D179" s="4">
        <f t="shared" si="197"/>
        <v>35</v>
      </c>
      <c r="E179" s="4">
        <f t="shared" si="197"/>
        <v>158</v>
      </c>
      <c r="F179" s="4">
        <f t="shared" si="197"/>
        <v>139</v>
      </c>
      <c r="G179" s="4">
        <f t="shared" si="197"/>
        <v>473</v>
      </c>
      <c r="H179" s="4">
        <f t="shared" si="197"/>
        <v>587</v>
      </c>
      <c r="I179" s="4">
        <f t="shared" si="197"/>
        <v>176</v>
      </c>
      <c r="J179" s="4">
        <f t="shared" si="197"/>
        <v>36</v>
      </c>
      <c r="K179" s="5">
        <f t="shared" si="181"/>
        <v>197.55555555555554</v>
      </c>
      <c r="L179" s="6">
        <f t="shared" si="182"/>
        <v>6.569883925522642E-05</v>
      </c>
      <c r="M179" s="7">
        <v>266</v>
      </c>
      <c r="N179" s="12">
        <f t="shared" si="150"/>
        <v>0.9999112437503421</v>
      </c>
    </row>
    <row r="180" spans="1:14" s="2" customFormat="1" ht="15">
      <c r="A180" s="1">
        <v>267</v>
      </c>
      <c r="B180" s="4">
        <f aca="true" t="shared" si="198" ref="B180:J180">B373+B554+B740</f>
        <v>47</v>
      </c>
      <c r="C180" s="4">
        <f t="shared" si="198"/>
        <v>222</v>
      </c>
      <c r="D180" s="4">
        <f t="shared" si="198"/>
        <v>0</v>
      </c>
      <c r="E180" s="4">
        <f t="shared" si="198"/>
        <v>76</v>
      </c>
      <c r="F180" s="4">
        <f t="shared" si="198"/>
        <v>98</v>
      </c>
      <c r="G180" s="4">
        <f t="shared" si="198"/>
        <v>583</v>
      </c>
      <c r="H180" s="4">
        <f t="shared" si="198"/>
        <v>142</v>
      </c>
      <c r="I180" s="4">
        <f t="shared" si="198"/>
        <v>198</v>
      </c>
      <c r="J180" s="4">
        <f t="shared" si="198"/>
        <v>0</v>
      </c>
      <c r="K180" s="5">
        <f t="shared" si="181"/>
        <v>151.77777777777777</v>
      </c>
      <c r="L180" s="6">
        <f t="shared" si="182"/>
        <v>5.0475036233205455E-05</v>
      </c>
      <c r="M180" s="7">
        <v>267</v>
      </c>
      <c r="N180" s="12">
        <f t="shared" si="150"/>
        <v>0.9999617187865754</v>
      </c>
    </row>
    <row r="181" spans="1:14" s="2" customFormat="1" ht="15">
      <c r="A181" s="1">
        <v>268</v>
      </c>
      <c r="B181" s="4">
        <f aca="true" t="shared" si="199" ref="B181:J181">B374+B555+B741</f>
        <v>19</v>
      </c>
      <c r="C181" s="4">
        <f t="shared" si="199"/>
        <v>139</v>
      </c>
      <c r="D181" s="4">
        <f t="shared" si="199"/>
        <v>24</v>
      </c>
      <c r="E181" s="4">
        <f t="shared" si="199"/>
        <v>146</v>
      </c>
      <c r="F181" s="4">
        <f t="shared" si="199"/>
        <v>120</v>
      </c>
      <c r="G181" s="4">
        <f t="shared" si="199"/>
        <v>193</v>
      </c>
      <c r="H181" s="4">
        <f t="shared" si="199"/>
        <v>199</v>
      </c>
      <c r="I181" s="4">
        <f t="shared" si="199"/>
        <v>104</v>
      </c>
      <c r="J181" s="4">
        <f t="shared" si="199"/>
        <v>92</v>
      </c>
      <c r="K181" s="5">
        <f t="shared" si="181"/>
        <v>115.11111111111111</v>
      </c>
      <c r="L181" s="6">
        <f t="shared" si="182"/>
        <v>3.828121342430517E-05</v>
      </c>
      <c r="M181" s="7">
        <v>268</v>
      </c>
      <c r="N181" s="12">
        <f t="shared" si="150"/>
        <v>0.9999999999999997</v>
      </c>
    </row>
    <row r="182" spans="1:13" s="2" customFormat="1" ht="15">
      <c r="A182" s="1">
        <v>269</v>
      </c>
      <c r="B182" s="4"/>
      <c r="C182" s="4"/>
      <c r="D182" s="4"/>
      <c r="E182" s="4"/>
      <c r="F182" s="4"/>
      <c r="G182" s="4"/>
      <c r="H182" s="4"/>
      <c r="I182" s="4"/>
      <c r="J182" s="4"/>
      <c r="K182" s="5"/>
      <c r="L182" s="6"/>
      <c r="M182" s="7"/>
    </row>
    <row r="183" spans="1:13" s="2" customFormat="1" ht="15">
      <c r="A183" s="1">
        <v>270</v>
      </c>
      <c r="B183" s="4"/>
      <c r="C183" s="4"/>
      <c r="D183" s="4"/>
      <c r="E183" s="4"/>
      <c r="F183" s="4"/>
      <c r="G183" s="4"/>
      <c r="H183" s="4"/>
      <c r="I183" s="4"/>
      <c r="J183" s="4"/>
      <c r="K183" s="5"/>
      <c r="L183" s="6"/>
      <c r="M183" s="7"/>
    </row>
    <row r="184" spans="1:13" s="2" customFormat="1" ht="15">
      <c r="A184" s="1">
        <v>271</v>
      </c>
      <c r="B184" s="4"/>
      <c r="C184" s="4"/>
      <c r="D184" s="4"/>
      <c r="E184" s="4"/>
      <c r="F184" s="4"/>
      <c r="G184" s="4"/>
      <c r="H184" s="4"/>
      <c r="I184" s="4"/>
      <c r="J184" s="4"/>
      <c r="K184" s="5"/>
      <c r="L184" s="6"/>
      <c r="M184" s="7"/>
    </row>
    <row r="185" spans="1:13" s="2" customFormat="1" ht="15">
      <c r="A185" s="1">
        <v>272</v>
      </c>
      <c r="B185" s="4"/>
      <c r="C185" s="4"/>
      <c r="D185" s="4"/>
      <c r="E185" s="4"/>
      <c r="F185" s="4"/>
      <c r="G185" s="4"/>
      <c r="H185" s="4"/>
      <c r="I185" s="4"/>
      <c r="J185" s="4"/>
      <c r="K185" s="5"/>
      <c r="L185" s="6"/>
      <c r="M185" s="7"/>
    </row>
    <row r="186" spans="1:13" s="2" customFormat="1" ht="15">
      <c r="A186" s="1">
        <v>273</v>
      </c>
      <c r="B186" s="4"/>
      <c r="C186" s="4"/>
      <c r="D186" s="4"/>
      <c r="E186" s="4"/>
      <c r="F186" s="4"/>
      <c r="G186" s="4"/>
      <c r="H186" s="4"/>
      <c r="I186" s="4"/>
      <c r="J186" s="4"/>
      <c r="K186" s="5"/>
      <c r="L186" s="6"/>
      <c r="M186" s="7"/>
    </row>
    <row r="187" spans="1:13" s="2" customFormat="1" ht="15">
      <c r="A187" s="1">
        <v>274</v>
      </c>
      <c r="B187" s="4"/>
      <c r="C187" s="4"/>
      <c r="D187" s="4"/>
      <c r="E187" s="4"/>
      <c r="F187" s="4"/>
      <c r="G187" s="4"/>
      <c r="H187" s="4"/>
      <c r="I187" s="4"/>
      <c r="J187" s="4"/>
      <c r="K187" s="5"/>
      <c r="L187" s="6"/>
      <c r="M187" s="7"/>
    </row>
    <row r="188" spans="1:13" s="2" customFormat="1" ht="15">
      <c r="A188" s="1">
        <v>275</v>
      </c>
      <c r="B188" s="4"/>
      <c r="C188" s="4"/>
      <c r="D188" s="4"/>
      <c r="E188" s="4"/>
      <c r="F188" s="4"/>
      <c r="G188" s="4"/>
      <c r="H188" s="4"/>
      <c r="I188" s="4"/>
      <c r="J188" s="4"/>
      <c r="K188" s="5"/>
      <c r="L188" s="6"/>
      <c r="M188" s="7"/>
    </row>
    <row r="189" spans="1:13" s="2" customFormat="1" ht="15">
      <c r="A189" s="1"/>
      <c r="B189" s="4"/>
      <c r="C189" s="4"/>
      <c r="D189" s="4"/>
      <c r="E189" s="4"/>
      <c r="F189" s="4"/>
      <c r="G189" s="4"/>
      <c r="H189" s="4"/>
      <c r="I189" s="4"/>
      <c r="J189" s="4"/>
      <c r="K189" s="5"/>
      <c r="L189" s="6"/>
      <c r="M189" s="7"/>
    </row>
    <row r="190" spans="1:13" s="2" customFormat="1" ht="15">
      <c r="A190" s="1"/>
      <c r="B190" s="4"/>
      <c r="C190" s="4"/>
      <c r="D190" s="4"/>
      <c r="E190" s="4"/>
      <c r="F190" s="4"/>
      <c r="G190" s="4"/>
      <c r="H190" s="4"/>
      <c r="I190" s="4"/>
      <c r="J190" s="4"/>
      <c r="K190" s="5"/>
      <c r="L190" s="6"/>
      <c r="M190" s="7"/>
    </row>
    <row r="191" spans="1:12" ht="12.75">
      <c r="A191" s="8" t="s">
        <v>23</v>
      </c>
      <c r="B191" s="4">
        <f aca="true" t="shared" si="200" ref="B191:J191">SUM(B4:B181)</f>
        <v>1441601</v>
      </c>
      <c r="C191" s="4">
        <f t="shared" si="200"/>
        <v>1462802</v>
      </c>
      <c r="D191" s="4">
        <f t="shared" si="200"/>
        <v>1359941</v>
      </c>
      <c r="E191" s="4">
        <f t="shared" si="200"/>
        <v>2812259</v>
      </c>
      <c r="F191" s="4">
        <f t="shared" si="200"/>
        <v>1373262</v>
      </c>
      <c r="G191" s="4">
        <f t="shared" si="200"/>
        <v>2078550</v>
      </c>
      <c r="H191" s="4">
        <f t="shared" si="200"/>
        <v>2790478</v>
      </c>
      <c r="I191" s="4">
        <f t="shared" si="200"/>
        <v>6192263</v>
      </c>
      <c r="J191" s="4">
        <f t="shared" si="200"/>
        <v>7551727</v>
      </c>
      <c r="K191" s="5">
        <f>AVERAGE(B191:J191)</f>
        <v>3006987</v>
      </c>
      <c r="L191" s="6">
        <f>SUM(L4:L181)</f>
        <v>0.9999999999999997</v>
      </c>
    </row>
    <row r="194" spans="1:3" ht="15">
      <c r="A194" s="14" t="s">
        <v>0</v>
      </c>
      <c r="B194" s="8" t="s">
        <v>1</v>
      </c>
      <c r="C194" s="8" t="s">
        <v>2</v>
      </c>
    </row>
    <row r="195" spans="1:6" ht="15">
      <c r="A195" s="14" t="s">
        <v>24</v>
      </c>
      <c r="B195" s="8" t="s">
        <v>25</v>
      </c>
      <c r="C195" s="8" t="s">
        <v>4</v>
      </c>
      <c r="D195" s="8" t="s">
        <v>5</v>
      </c>
      <c r="E195" s="8" t="s">
        <v>6</v>
      </c>
      <c r="F195" s="8" t="s">
        <v>7</v>
      </c>
    </row>
    <row r="196" spans="1:10" ht="15">
      <c r="A196" s="14" t="s">
        <v>8</v>
      </c>
      <c r="B196" s="8">
        <v>1996</v>
      </c>
      <c r="C196" s="8">
        <v>1997</v>
      </c>
      <c r="D196" s="8">
        <v>1998</v>
      </c>
      <c r="E196" s="8">
        <v>1995</v>
      </c>
      <c r="F196" s="8">
        <v>1999</v>
      </c>
      <c r="G196" s="8">
        <v>2000</v>
      </c>
      <c r="H196" s="8">
        <v>2001</v>
      </c>
      <c r="I196" s="8">
        <v>2002</v>
      </c>
      <c r="J196" s="8">
        <v>2003</v>
      </c>
    </row>
    <row r="197" spans="1:4" ht="15">
      <c r="A197" s="14">
        <v>91</v>
      </c>
      <c r="C197" s="8">
        <v>22</v>
      </c>
      <c r="D197" s="8">
        <v>10</v>
      </c>
    </row>
    <row r="198" spans="1:4" ht="15">
      <c r="A198" s="14">
        <v>92</v>
      </c>
      <c r="C198" s="8">
        <v>0</v>
      </c>
      <c r="D198" s="8">
        <v>0</v>
      </c>
    </row>
    <row r="199" spans="1:4" ht="15">
      <c r="A199" s="14">
        <v>93</v>
      </c>
      <c r="C199" s="8">
        <v>0</v>
      </c>
      <c r="D199" s="8">
        <v>11</v>
      </c>
    </row>
    <row r="200" spans="1:3" ht="15">
      <c r="A200" s="14">
        <v>94</v>
      </c>
      <c r="C200" s="8">
        <v>41</v>
      </c>
    </row>
    <row r="201" spans="1:3" ht="15">
      <c r="A201" s="14">
        <v>95</v>
      </c>
      <c r="C201" s="8">
        <v>39</v>
      </c>
    </row>
    <row r="202" spans="1:3" ht="15">
      <c r="A202" s="14">
        <v>96</v>
      </c>
      <c r="C202" s="8">
        <v>16</v>
      </c>
    </row>
    <row r="203" spans="1:3" ht="15">
      <c r="A203" s="14">
        <v>97</v>
      </c>
      <c r="C203" s="8">
        <v>29</v>
      </c>
    </row>
    <row r="204" spans="1:3" ht="15">
      <c r="A204" s="14">
        <v>98</v>
      </c>
      <c r="C204" s="8">
        <v>0</v>
      </c>
    </row>
    <row r="205" spans="1:3" ht="15">
      <c r="A205" s="14">
        <v>99</v>
      </c>
      <c r="C205" s="8">
        <v>35</v>
      </c>
    </row>
    <row r="206" spans="1:3" ht="15">
      <c r="A206" s="14">
        <v>100</v>
      </c>
      <c r="C206" s="8">
        <v>82</v>
      </c>
    </row>
    <row r="207" spans="1:3" ht="15">
      <c r="A207" s="14">
        <v>101</v>
      </c>
      <c r="C207" s="8">
        <v>16</v>
      </c>
    </row>
    <row r="208" spans="1:3" ht="15">
      <c r="A208" s="14">
        <v>102</v>
      </c>
      <c r="C208" s="8">
        <v>15</v>
      </c>
    </row>
    <row r="209" spans="1:3" ht="15">
      <c r="A209" s="14">
        <v>103</v>
      </c>
      <c r="C209" s="8">
        <v>12</v>
      </c>
    </row>
    <row r="210" spans="1:3" ht="15">
      <c r="A210" s="14">
        <v>104</v>
      </c>
      <c r="C210" s="8">
        <v>0</v>
      </c>
    </row>
    <row r="211" spans="1:3" ht="15">
      <c r="A211" s="14">
        <v>105</v>
      </c>
      <c r="C211" s="8">
        <v>0</v>
      </c>
    </row>
    <row r="212" spans="1:3" ht="15">
      <c r="A212" s="14">
        <v>106</v>
      </c>
      <c r="C212" s="8">
        <v>0</v>
      </c>
    </row>
    <row r="213" spans="1:3" ht="15">
      <c r="A213" s="14">
        <v>107</v>
      </c>
      <c r="C213" s="8">
        <v>33</v>
      </c>
    </row>
    <row r="214" spans="1:3" ht="15">
      <c r="A214" s="14">
        <v>108</v>
      </c>
      <c r="C214" s="8">
        <v>101</v>
      </c>
    </row>
    <row r="215" spans="1:3" ht="15">
      <c r="A215" s="14">
        <v>109</v>
      </c>
      <c r="B215" s="8">
        <v>21238</v>
      </c>
      <c r="C215" s="8">
        <v>64287</v>
      </c>
    </row>
    <row r="216" spans="1:3" ht="15">
      <c r="A216" s="14">
        <v>110</v>
      </c>
      <c r="B216" s="8">
        <v>1041</v>
      </c>
      <c r="C216" s="8">
        <v>15594</v>
      </c>
    </row>
    <row r="217" spans="1:3" ht="15">
      <c r="A217" s="14">
        <v>111</v>
      </c>
      <c r="B217" s="8">
        <v>0</v>
      </c>
      <c r="C217" s="8">
        <v>7731</v>
      </c>
    </row>
    <row r="218" spans="1:3" ht="15">
      <c r="A218" s="14">
        <v>112</v>
      </c>
      <c r="B218" s="8">
        <v>130</v>
      </c>
      <c r="C218" s="8">
        <v>5739</v>
      </c>
    </row>
    <row r="219" spans="1:3" ht="15">
      <c r="A219" s="14">
        <v>113</v>
      </c>
      <c r="B219" s="8">
        <v>114</v>
      </c>
      <c r="C219" s="8">
        <v>6341</v>
      </c>
    </row>
    <row r="220" spans="1:3" ht="15">
      <c r="A220" s="14">
        <v>114</v>
      </c>
      <c r="B220" s="8">
        <v>278</v>
      </c>
      <c r="C220" s="8">
        <v>7130</v>
      </c>
    </row>
    <row r="221" spans="1:3" ht="15">
      <c r="A221" s="14">
        <v>115</v>
      </c>
      <c r="B221" s="8">
        <v>80</v>
      </c>
      <c r="C221" s="8">
        <v>4356</v>
      </c>
    </row>
    <row r="222" spans="1:3" ht="15">
      <c r="A222" s="14">
        <v>116</v>
      </c>
      <c r="B222" s="8">
        <v>0</v>
      </c>
      <c r="C222" s="8">
        <v>3302</v>
      </c>
    </row>
    <row r="223" spans="1:3" ht="15">
      <c r="A223" s="14">
        <v>117</v>
      </c>
      <c r="B223" s="8">
        <v>0</v>
      </c>
      <c r="C223" s="8">
        <v>1980</v>
      </c>
    </row>
    <row r="224" spans="1:3" ht="15">
      <c r="A224" s="14">
        <v>118</v>
      </c>
      <c r="B224" s="8">
        <v>0</v>
      </c>
      <c r="C224" s="8">
        <v>1783</v>
      </c>
    </row>
    <row r="225" spans="1:3" ht="15">
      <c r="A225" s="14">
        <v>119</v>
      </c>
      <c r="B225" s="8">
        <v>0</v>
      </c>
      <c r="C225" s="8">
        <v>4393</v>
      </c>
    </row>
    <row r="226" spans="1:3" ht="15">
      <c r="A226" s="14">
        <v>120</v>
      </c>
      <c r="B226" s="8">
        <v>0</v>
      </c>
      <c r="C226" s="8">
        <v>1663</v>
      </c>
    </row>
    <row r="227" spans="1:3" ht="15">
      <c r="A227" s="14">
        <v>121</v>
      </c>
      <c r="B227" s="8">
        <v>0</v>
      </c>
      <c r="C227" s="8">
        <v>1233</v>
      </c>
    </row>
    <row r="228" spans="1:3" ht="15">
      <c r="A228" s="14">
        <v>122</v>
      </c>
      <c r="B228" s="8">
        <v>0</v>
      </c>
      <c r="C228" s="8">
        <v>881</v>
      </c>
    </row>
    <row r="229" spans="1:3" ht="15">
      <c r="A229" s="14">
        <v>123</v>
      </c>
      <c r="B229" s="8">
        <v>0</v>
      </c>
      <c r="C229" s="8">
        <v>728</v>
      </c>
    </row>
    <row r="230" spans="1:3" ht="15">
      <c r="A230" s="14">
        <v>124</v>
      </c>
      <c r="B230" s="8">
        <v>0</v>
      </c>
      <c r="C230" s="8">
        <v>493</v>
      </c>
    </row>
    <row r="231" spans="1:3" ht="15">
      <c r="A231" s="14">
        <v>125</v>
      </c>
      <c r="B231" s="8">
        <v>0</v>
      </c>
      <c r="C231" s="8">
        <v>299</v>
      </c>
    </row>
    <row r="232" spans="1:3" ht="15">
      <c r="A232" s="14">
        <v>126</v>
      </c>
      <c r="B232" s="8">
        <v>0</v>
      </c>
      <c r="C232" s="8">
        <v>147</v>
      </c>
    </row>
    <row r="233" spans="1:3" ht="15">
      <c r="A233" s="14">
        <v>127</v>
      </c>
      <c r="B233" s="8">
        <v>0</v>
      </c>
      <c r="C233" s="8">
        <v>151</v>
      </c>
    </row>
    <row r="234" spans="1:3" ht="15">
      <c r="A234" s="14">
        <v>128</v>
      </c>
      <c r="B234" s="8">
        <v>0</v>
      </c>
      <c r="C234" s="8">
        <v>422</v>
      </c>
    </row>
    <row r="235" spans="1:3" ht="15">
      <c r="A235" s="14">
        <v>129</v>
      </c>
      <c r="B235" s="8">
        <v>0</v>
      </c>
      <c r="C235" s="8">
        <v>496</v>
      </c>
    </row>
    <row r="236" spans="1:3" ht="15">
      <c r="A236" s="14">
        <v>130</v>
      </c>
      <c r="B236" s="8">
        <v>0</v>
      </c>
      <c r="C236" s="8">
        <v>284</v>
      </c>
    </row>
    <row r="237" spans="1:3" ht="15">
      <c r="A237" s="14">
        <v>131</v>
      </c>
      <c r="B237" s="8">
        <v>0</v>
      </c>
      <c r="C237" s="8">
        <v>182</v>
      </c>
    </row>
    <row r="238" spans="1:3" ht="15">
      <c r="A238" s="14">
        <v>132</v>
      </c>
      <c r="B238" s="8">
        <v>0</v>
      </c>
      <c r="C238" s="8">
        <v>308</v>
      </c>
    </row>
    <row r="239" spans="1:3" ht="15">
      <c r="A239" s="14">
        <v>133</v>
      </c>
      <c r="B239" s="8">
        <v>0</v>
      </c>
      <c r="C239" s="8">
        <v>124</v>
      </c>
    </row>
    <row r="240" spans="1:3" ht="15">
      <c r="A240" s="14">
        <v>134</v>
      </c>
      <c r="B240" s="8">
        <v>0</v>
      </c>
      <c r="C240" s="8">
        <v>186</v>
      </c>
    </row>
    <row r="241" spans="1:3" ht="15">
      <c r="A241" s="14">
        <v>135</v>
      </c>
      <c r="B241" s="8">
        <v>69</v>
      </c>
      <c r="C241" s="8">
        <v>121217</v>
      </c>
    </row>
    <row r="242" spans="1:3" ht="15">
      <c r="A242" s="14">
        <v>136</v>
      </c>
      <c r="B242" s="8">
        <v>0</v>
      </c>
      <c r="C242" s="8">
        <v>35822</v>
      </c>
    </row>
    <row r="243" spans="1:3" ht="15">
      <c r="A243" s="14">
        <v>137</v>
      </c>
      <c r="B243" s="8">
        <v>1621</v>
      </c>
      <c r="C243" s="8">
        <v>21907</v>
      </c>
    </row>
    <row r="244" spans="1:3" ht="15">
      <c r="A244" s="14">
        <v>138</v>
      </c>
      <c r="B244" s="8">
        <v>5057</v>
      </c>
      <c r="C244" s="8">
        <v>11494</v>
      </c>
    </row>
    <row r="245" spans="1:3" ht="15">
      <c r="A245" s="14">
        <v>139</v>
      </c>
      <c r="B245" s="8">
        <v>364</v>
      </c>
      <c r="C245" s="8">
        <v>8652</v>
      </c>
    </row>
    <row r="246" spans="1:3" ht="15">
      <c r="A246" s="14">
        <v>140</v>
      </c>
      <c r="B246" s="8">
        <v>1313</v>
      </c>
      <c r="C246" s="8">
        <v>5865</v>
      </c>
    </row>
    <row r="247" spans="1:3" ht="15">
      <c r="A247" s="14">
        <v>141</v>
      </c>
      <c r="B247" s="8">
        <v>487</v>
      </c>
      <c r="C247" s="8">
        <v>3157</v>
      </c>
    </row>
    <row r="248" spans="1:3" ht="15">
      <c r="A248" s="14">
        <v>142</v>
      </c>
      <c r="B248" s="8">
        <v>235</v>
      </c>
      <c r="C248" s="8">
        <v>2031</v>
      </c>
    </row>
    <row r="249" spans="1:3" ht="15">
      <c r="A249" s="14">
        <v>143</v>
      </c>
      <c r="B249" s="8">
        <v>326</v>
      </c>
      <c r="C249" s="8">
        <v>2408</v>
      </c>
    </row>
    <row r="250" spans="1:3" ht="15">
      <c r="A250" s="14">
        <v>144</v>
      </c>
      <c r="B250" s="8">
        <v>53</v>
      </c>
      <c r="C250" s="8">
        <v>1458</v>
      </c>
    </row>
    <row r="251" spans="1:3" ht="15">
      <c r="A251" s="14">
        <v>145</v>
      </c>
      <c r="B251" s="8">
        <v>51</v>
      </c>
      <c r="C251" s="8">
        <v>1782</v>
      </c>
    </row>
    <row r="252" spans="1:3" ht="15">
      <c r="A252" s="14">
        <v>146</v>
      </c>
      <c r="B252" s="8">
        <v>95</v>
      </c>
      <c r="C252" s="8">
        <v>2082</v>
      </c>
    </row>
    <row r="253" spans="1:3" ht="15">
      <c r="A253" s="14">
        <v>147</v>
      </c>
      <c r="B253" s="8">
        <v>0</v>
      </c>
      <c r="C253" s="8">
        <v>3546</v>
      </c>
    </row>
    <row r="254" spans="1:3" ht="15">
      <c r="A254" s="14">
        <v>148</v>
      </c>
      <c r="B254" s="8">
        <v>183</v>
      </c>
      <c r="C254" s="8">
        <v>2843</v>
      </c>
    </row>
    <row r="255" spans="1:2" ht="15">
      <c r="A255" s="14">
        <v>149</v>
      </c>
      <c r="B255" s="8">
        <v>309</v>
      </c>
    </row>
    <row r="256" spans="1:2" ht="15">
      <c r="A256" s="14">
        <v>150</v>
      </c>
      <c r="B256" s="8">
        <v>89</v>
      </c>
    </row>
    <row r="257" spans="1:2" ht="15">
      <c r="A257" s="14">
        <v>151</v>
      </c>
      <c r="B257" s="8">
        <v>117</v>
      </c>
    </row>
    <row r="258" spans="1:2" ht="15">
      <c r="A258" s="14">
        <v>152</v>
      </c>
      <c r="B258" s="8">
        <v>152</v>
      </c>
    </row>
    <row r="259" spans="1:2" ht="15">
      <c r="A259" s="14">
        <v>153</v>
      </c>
      <c r="B259" s="8">
        <v>131</v>
      </c>
    </row>
    <row r="260" spans="1:2" ht="15">
      <c r="A260" s="14">
        <v>154</v>
      </c>
      <c r="B260" s="8">
        <v>137</v>
      </c>
    </row>
    <row r="261" spans="1:2" ht="15">
      <c r="A261" s="14">
        <v>155</v>
      </c>
      <c r="B261" s="8">
        <v>80</v>
      </c>
    </row>
    <row r="262" spans="1:2" ht="15">
      <c r="A262" s="14">
        <v>156</v>
      </c>
      <c r="B262" s="8">
        <v>412</v>
      </c>
    </row>
    <row r="263" spans="1:2" ht="15">
      <c r="A263" s="14">
        <v>157</v>
      </c>
      <c r="B263" s="8">
        <v>571</v>
      </c>
    </row>
    <row r="264" spans="1:2" ht="15">
      <c r="A264" s="14">
        <v>158</v>
      </c>
      <c r="B264" s="8">
        <v>730</v>
      </c>
    </row>
    <row r="265" spans="1:2" ht="15">
      <c r="A265" s="14">
        <v>159</v>
      </c>
      <c r="B265" s="8">
        <v>1182</v>
      </c>
    </row>
    <row r="266" spans="1:2" ht="15">
      <c r="A266" s="14">
        <v>160</v>
      </c>
      <c r="B266" s="8">
        <v>2765</v>
      </c>
    </row>
    <row r="267" spans="1:2" ht="15">
      <c r="A267" s="14">
        <v>161</v>
      </c>
      <c r="B267" s="8">
        <v>2585</v>
      </c>
    </row>
    <row r="268" spans="1:2" ht="15">
      <c r="A268" s="14">
        <v>162</v>
      </c>
      <c r="B268" s="8">
        <v>1400</v>
      </c>
    </row>
    <row r="269" spans="1:2" ht="15">
      <c r="A269" s="14">
        <v>163</v>
      </c>
      <c r="B269" s="8">
        <v>2895</v>
      </c>
    </row>
    <row r="270" spans="1:2" ht="15">
      <c r="A270" s="14">
        <v>164</v>
      </c>
      <c r="B270" s="8">
        <v>10669</v>
      </c>
    </row>
    <row r="271" spans="1:2" ht="15">
      <c r="A271" s="14">
        <v>165</v>
      </c>
      <c r="B271" s="8">
        <v>10656</v>
      </c>
    </row>
    <row r="272" spans="1:2" ht="15">
      <c r="A272" s="14">
        <v>166</v>
      </c>
      <c r="B272" s="8">
        <v>5287</v>
      </c>
    </row>
    <row r="273" spans="1:2" ht="15">
      <c r="A273" s="14">
        <v>167</v>
      </c>
      <c r="B273" s="8">
        <v>4827</v>
      </c>
    </row>
    <row r="274" spans="1:2" ht="15">
      <c r="A274" s="14">
        <v>168</v>
      </c>
      <c r="B274" s="8">
        <v>5224</v>
      </c>
    </row>
    <row r="275" spans="1:2" ht="15">
      <c r="A275" s="14">
        <v>169</v>
      </c>
      <c r="B275" s="8">
        <v>4244</v>
      </c>
    </row>
    <row r="276" spans="1:2" ht="15">
      <c r="A276" s="14">
        <v>170</v>
      </c>
      <c r="B276" s="8">
        <v>3906</v>
      </c>
    </row>
    <row r="277" spans="1:2" ht="15">
      <c r="A277" s="14">
        <v>171</v>
      </c>
      <c r="B277" s="8">
        <v>3955</v>
      </c>
    </row>
    <row r="278" spans="1:2" ht="15">
      <c r="A278" s="14">
        <v>172</v>
      </c>
      <c r="B278" s="8">
        <v>3162</v>
      </c>
    </row>
    <row r="279" spans="1:2" ht="15">
      <c r="A279" s="14">
        <v>173</v>
      </c>
      <c r="B279" s="8">
        <v>6882</v>
      </c>
    </row>
    <row r="280" spans="1:2" ht="15">
      <c r="A280" s="14">
        <v>174</v>
      </c>
      <c r="B280" s="8">
        <v>4829</v>
      </c>
    </row>
    <row r="281" spans="1:2" ht="15">
      <c r="A281" s="14">
        <v>175</v>
      </c>
      <c r="B281" s="8">
        <v>2307</v>
      </c>
    </row>
    <row r="282" spans="1:2" ht="15">
      <c r="A282" s="14">
        <v>176</v>
      </c>
      <c r="B282" s="8">
        <v>2294</v>
      </c>
    </row>
    <row r="283" spans="1:2" ht="15">
      <c r="A283" s="14">
        <v>177</v>
      </c>
      <c r="B283" s="8">
        <v>1318</v>
      </c>
    </row>
    <row r="284" spans="1:2" ht="15">
      <c r="A284" s="14">
        <v>178</v>
      </c>
      <c r="B284" s="8">
        <v>1947</v>
      </c>
    </row>
    <row r="285" spans="1:2" ht="15">
      <c r="A285" s="14">
        <v>179</v>
      </c>
      <c r="B285" s="8">
        <v>2410</v>
      </c>
    </row>
    <row r="286" spans="1:2" ht="15">
      <c r="A286" s="14">
        <v>180</v>
      </c>
      <c r="B286" s="8">
        <v>2206</v>
      </c>
    </row>
    <row r="287" spans="1:2" ht="15">
      <c r="A287" s="14">
        <v>181</v>
      </c>
      <c r="B287" s="8">
        <v>2142</v>
      </c>
    </row>
    <row r="288" spans="1:2" ht="15">
      <c r="A288" s="14">
        <v>182</v>
      </c>
      <c r="B288" s="8">
        <v>2747</v>
      </c>
    </row>
    <row r="289" spans="1:2" ht="15">
      <c r="A289" s="14">
        <v>183</v>
      </c>
      <c r="B289" s="8">
        <v>2246</v>
      </c>
    </row>
    <row r="290" spans="1:2" ht="15">
      <c r="A290" s="14">
        <v>184</v>
      </c>
      <c r="B290" s="8">
        <v>1264</v>
      </c>
    </row>
    <row r="291" spans="1:2" ht="15">
      <c r="A291" s="14">
        <v>185</v>
      </c>
      <c r="B291" s="8">
        <v>739</v>
      </c>
    </row>
    <row r="292" spans="1:2" ht="15">
      <c r="A292" s="14">
        <v>186</v>
      </c>
      <c r="B292" s="8">
        <v>1885</v>
      </c>
    </row>
    <row r="293" spans="1:2" ht="15">
      <c r="A293" s="14">
        <v>187</v>
      </c>
      <c r="B293" s="8">
        <v>2058</v>
      </c>
    </row>
    <row r="294" spans="1:2" ht="15">
      <c r="A294" s="14">
        <v>188</v>
      </c>
      <c r="B294" s="8">
        <v>1850</v>
      </c>
    </row>
    <row r="295" spans="1:2" ht="15">
      <c r="A295" s="14">
        <v>189</v>
      </c>
      <c r="B295" s="8">
        <v>3023</v>
      </c>
    </row>
    <row r="296" spans="1:2" ht="15">
      <c r="A296" s="14">
        <v>190</v>
      </c>
      <c r="B296" s="8">
        <v>1764</v>
      </c>
    </row>
    <row r="297" spans="1:2" ht="15">
      <c r="A297" s="14">
        <v>191</v>
      </c>
      <c r="B297" s="8">
        <v>1010</v>
      </c>
    </row>
    <row r="298" spans="1:2" ht="15">
      <c r="A298" s="14">
        <v>192</v>
      </c>
      <c r="B298" s="8">
        <v>1760</v>
      </c>
    </row>
    <row r="299" spans="1:2" ht="15">
      <c r="A299" s="14">
        <v>193</v>
      </c>
      <c r="B299" s="8">
        <v>1972</v>
      </c>
    </row>
    <row r="300" spans="1:2" ht="15">
      <c r="A300" s="14">
        <v>194</v>
      </c>
      <c r="B300" s="8">
        <v>954</v>
      </c>
    </row>
    <row r="301" spans="1:2" ht="15">
      <c r="A301" s="14">
        <v>195</v>
      </c>
      <c r="B301" s="8">
        <v>1638</v>
      </c>
    </row>
    <row r="302" spans="1:2" ht="15">
      <c r="A302" s="14">
        <v>196</v>
      </c>
      <c r="B302" s="8">
        <v>807</v>
      </c>
    </row>
    <row r="303" spans="1:2" ht="15">
      <c r="A303" s="14">
        <v>197</v>
      </c>
      <c r="B303" s="8">
        <v>575</v>
      </c>
    </row>
    <row r="304" spans="1:2" ht="15">
      <c r="A304" s="14">
        <v>198</v>
      </c>
      <c r="B304" s="8">
        <v>1088</v>
      </c>
    </row>
    <row r="305" spans="1:2" ht="15">
      <c r="A305" s="14">
        <v>199</v>
      </c>
      <c r="B305" s="8">
        <v>1055</v>
      </c>
    </row>
    <row r="306" spans="1:2" ht="15">
      <c r="A306" s="14">
        <v>200</v>
      </c>
      <c r="B306" s="8">
        <v>480</v>
      </c>
    </row>
    <row r="307" spans="1:2" ht="15">
      <c r="A307" s="14">
        <v>201</v>
      </c>
      <c r="B307" s="8">
        <v>243</v>
      </c>
    </row>
    <row r="308" spans="1:2" ht="15">
      <c r="A308" s="14">
        <v>202</v>
      </c>
      <c r="B308" s="8">
        <v>232</v>
      </c>
    </row>
    <row r="309" spans="1:2" ht="15">
      <c r="A309" s="14">
        <v>203</v>
      </c>
      <c r="B309" s="8">
        <v>255</v>
      </c>
    </row>
    <row r="310" spans="1:2" ht="15">
      <c r="A310" s="14">
        <v>204</v>
      </c>
      <c r="B310" s="8">
        <v>581</v>
      </c>
    </row>
    <row r="311" spans="1:2" ht="15">
      <c r="A311" s="14">
        <v>205</v>
      </c>
      <c r="B311" s="8">
        <v>470</v>
      </c>
    </row>
    <row r="312" spans="1:2" ht="15">
      <c r="A312" s="14">
        <v>206</v>
      </c>
      <c r="B312" s="8">
        <v>246</v>
      </c>
    </row>
    <row r="313" spans="1:2" ht="15">
      <c r="A313" s="14">
        <v>207</v>
      </c>
      <c r="B313" s="8">
        <v>201</v>
      </c>
    </row>
    <row r="314" spans="1:2" ht="15">
      <c r="A314" s="14">
        <v>208</v>
      </c>
      <c r="B314" s="8">
        <v>115</v>
      </c>
    </row>
    <row r="315" spans="1:2" ht="15">
      <c r="A315" s="14">
        <v>209</v>
      </c>
      <c r="B315" s="8">
        <v>145</v>
      </c>
    </row>
    <row r="316" spans="1:2" ht="15">
      <c r="A316" s="14">
        <v>210</v>
      </c>
      <c r="B316" s="8">
        <v>36</v>
      </c>
    </row>
    <row r="317" spans="1:2" ht="15">
      <c r="A317" s="14">
        <v>211</v>
      </c>
      <c r="B317" s="8">
        <v>174</v>
      </c>
    </row>
    <row r="318" spans="1:2" ht="15">
      <c r="A318" s="14">
        <v>212</v>
      </c>
      <c r="B318" s="8">
        <v>62</v>
      </c>
    </row>
    <row r="319" spans="1:2" ht="15">
      <c r="A319" s="14">
        <v>213</v>
      </c>
      <c r="B319" s="8">
        <v>127</v>
      </c>
    </row>
    <row r="320" spans="1:2" ht="15">
      <c r="A320" s="14">
        <v>214</v>
      </c>
      <c r="B320" s="8">
        <v>76</v>
      </c>
    </row>
    <row r="321" spans="1:2" ht="15">
      <c r="A321" s="14">
        <v>215</v>
      </c>
      <c r="B321" s="8">
        <v>29</v>
      </c>
    </row>
    <row r="322" spans="1:2" ht="15">
      <c r="A322" s="14">
        <v>216</v>
      </c>
      <c r="B322" s="8">
        <v>16</v>
      </c>
    </row>
    <row r="323" spans="1:2" ht="15">
      <c r="A323" s="14">
        <v>217</v>
      </c>
      <c r="B323" s="8">
        <v>28</v>
      </c>
    </row>
    <row r="324" spans="1:2" ht="15">
      <c r="A324" s="14">
        <v>218</v>
      </c>
      <c r="B324" s="8">
        <v>225</v>
      </c>
    </row>
    <row r="325" spans="1:2" ht="15">
      <c r="A325" s="14">
        <v>219</v>
      </c>
      <c r="B325" s="8">
        <v>46</v>
      </c>
    </row>
    <row r="326" spans="1:2" ht="15">
      <c r="A326" s="14">
        <v>220</v>
      </c>
      <c r="B326" s="8">
        <v>80</v>
      </c>
    </row>
    <row r="327" spans="1:2" ht="15">
      <c r="A327" s="14">
        <v>221</v>
      </c>
      <c r="B327" s="8">
        <v>74</v>
      </c>
    </row>
    <row r="328" spans="1:2" ht="15">
      <c r="A328" s="14">
        <v>222</v>
      </c>
      <c r="B328" s="8">
        <v>47</v>
      </c>
    </row>
    <row r="329" spans="1:2" ht="15">
      <c r="A329" s="14">
        <v>223</v>
      </c>
      <c r="B329" s="8">
        <v>50</v>
      </c>
    </row>
    <row r="330" spans="1:2" ht="15">
      <c r="A330" s="14">
        <v>224</v>
      </c>
      <c r="B330" s="8">
        <v>106</v>
      </c>
    </row>
    <row r="331" spans="1:2" ht="15">
      <c r="A331" s="14">
        <v>225</v>
      </c>
      <c r="B331" s="8">
        <v>84</v>
      </c>
    </row>
    <row r="332" spans="1:2" ht="15">
      <c r="A332" s="14">
        <v>226</v>
      </c>
      <c r="B332" s="8">
        <v>0</v>
      </c>
    </row>
    <row r="333" spans="1:2" ht="15">
      <c r="A333" s="14">
        <v>227</v>
      </c>
      <c r="B333" s="8">
        <v>32</v>
      </c>
    </row>
    <row r="334" spans="1:2" ht="15">
      <c r="A334" s="14">
        <v>228</v>
      </c>
      <c r="B334" s="8">
        <v>210</v>
      </c>
    </row>
    <row r="335" spans="1:2" ht="15">
      <c r="A335" s="14">
        <v>229</v>
      </c>
      <c r="B335" s="8">
        <v>16</v>
      </c>
    </row>
    <row r="336" spans="1:2" ht="15">
      <c r="A336" s="14">
        <v>230</v>
      </c>
      <c r="B336" s="8">
        <v>18</v>
      </c>
    </row>
    <row r="337" spans="1:2" ht="15">
      <c r="A337" s="14">
        <v>231</v>
      </c>
      <c r="B337" s="8">
        <v>0</v>
      </c>
    </row>
    <row r="338" spans="1:2" ht="15">
      <c r="A338" s="14">
        <v>232</v>
      </c>
      <c r="B338" s="8">
        <v>0</v>
      </c>
    </row>
    <row r="339" spans="1:2" ht="15">
      <c r="A339" s="14">
        <v>233</v>
      </c>
      <c r="B339" s="8">
        <v>18</v>
      </c>
    </row>
    <row r="340" spans="1:2" ht="15">
      <c r="A340" s="14">
        <v>234</v>
      </c>
      <c r="B340" s="8">
        <v>73</v>
      </c>
    </row>
    <row r="341" spans="1:2" ht="15">
      <c r="A341" s="14">
        <v>235</v>
      </c>
      <c r="B341" s="8">
        <v>61</v>
      </c>
    </row>
    <row r="342" spans="1:2" ht="15">
      <c r="A342" s="14">
        <v>236</v>
      </c>
      <c r="B342" s="8">
        <v>0</v>
      </c>
    </row>
    <row r="343" spans="1:2" ht="15">
      <c r="A343" s="14">
        <v>237</v>
      </c>
      <c r="B343" s="8">
        <v>0</v>
      </c>
    </row>
    <row r="344" spans="1:2" ht="15">
      <c r="A344" s="14">
        <v>238</v>
      </c>
      <c r="B344" s="8">
        <v>62</v>
      </c>
    </row>
    <row r="345" spans="1:2" ht="15">
      <c r="A345" s="14">
        <v>239</v>
      </c>
      <c r="B345" s="8">
        <v>0</v>
      </c>
    </row>
    <row r="346" spans="1:2" ht="15">
      <c r="A346" s="14">
        <v>240</v>
      </c>
      <c r="B346" s="8">
        <v>30</v>
      </c>
    </row>
    <row r="347" spans="1:2" ht="15">
      <c r="A347" s="14">
        <v>241</v>
      </c>
      <c r="B347" s="8">
        <v>0</v>
      </c>
    </row>
    <row r="348" spans="1:2" ht="15">
      <c r="A348" s="14">
        <v>242</v>
      </c>
      <c r="B348" s="8">
        <v>0</v>
      </c>
    </row>
    <row r="349" spans="1:2" ht="15">
      <c r="A349" s="14">
        <v>243</v>
      </c>
      <c r="B349" s="8">
        <v>0</v>
      </c>
    </row>
    <row r="350" spans="1:2" ht="15">
      <c r="A350" s="14">
        <v>244</v>
      </c>
      <c r="B350" s="8">
        <v>0</v>
      </c>
    </row>
    <row r="351" spans="1:2" ht="15">
      <c r="A351" s="14">
        <v>245</v>
      </c>
      <c r="B351" s="8">
        <v>73</v>
      </c>
    </row>
    <row r="352" spans="1:2" ht="15">
      <c r="A352" s="14">
        <v>246</v>
      </c>
      <c r="B352" s="8">
        <v>0</v>
      </c>
    </row>
    <row r="353" spans="1:2" ht="15">
      <c r="A353" s="14">
        <v>247</v>
      </c>
      <c r="B353" s="8">
        <v>43</v>
      </c>
    </row>
    <row r="354" spans="1:2" ht="15">
      <c r="A354" s="14">
        <v>248</v>
      </c>
      <c r="B354" s="8">
        <v>0</v>
      </c>
    </row>
    <row r="355" spans="1:2" ht="15">
      <c r="A355" s="14">
        <v>249</v>
      </c>
      <c r="B355" s="8">
        <v>9</v>
      </c>
    </row>
    <row r="356" spans="1:2" ht="15">
      <c r="A356" s="14">
        <v>250</v>
      </c>
      <c r="B356" s="8">
        <v>11</v>
      </c>
    </row>
    <row r="357" spans="1:2" ht="15">
      <c r="A357" s="14">
        <v>251</v>
      </c>
      <c r="B357" s="8">
        <v>0</v>
      </c>
    </row>
    <row r="358" spans="1:2" ht="15">
      <c r="A358" s="14">
        <v>252</v>
      </c>
      <c r="B358" s="8">
        <v>9</v>
      </c>
    </row>
    <row r="359" spans="1:2" ht="15">
      <c r="A359" s="14">
        <v>253</v>
      </c>
      <c r="B359" s="8">
        <v>31</v>
      </c>
    </row>
    <row r="360" spans="1:2" ht="15">
      <c r="A360" s="14">
        <v>254</v>
      </c>
      <c r="B360" s="8">
        <v>0</v>
      </c>
    </row>
    <row r="361" spans="1:2" ht="15">
      <c r="A361" s="14">
        <v>255</v>
      </c>
      <c r="B361" s="8">
        <v>0</v>
      </c>
    </row>
    <row r="362" spans="1:2" ht="15">
      <c r="A362" s="14">
        <v>256</v>
      </c>
      <c r="B362" s="8">
        <v>0</v>
      </c>
    </row>
    <row r="363" spans="1:2" ht="15">
      <c r="A363" s="14">
        <v>257</v>
      </c>
      <c r="B363" s="8">
        <v>0</v>
      </c>
    </row>
    <row r="364" spans="1:2" ht="15">
      <c r="A364" s="14">
        <v>258</v>
      </c>
      <c r="B364" s="8">
        <v>0</v>
      </c>
    </row>
    <row r="365" spans="1:2" ht="15">
      <c r="A365" s="14">
        <v>259</v>
      </c>
      <c r="B365" s="8">
        <v>0</v>
      </c>
    </row>
    <row r="366" spans="1:2" ht="15">
      <c r="A366" s="14">
        <v>260</v>
      </c>
      <c r="B366" s="8">
        <v>0</v>
      </c>
    </row>
    <row r="367" spans="1:2" ht="15">
      <c r="A367" s="14">
        <v>261</v>
      </c>
      <c r="B367" s="8">
        <v>0</v>
      </c>
    </row>
    <row r="368" spans="1:2" ht="15">
      <c r="A368" s="14">
        <v>262</v>
      </c>
      <c r="B368" s="8">
        <v>0</v>
      </c>
    </row>
    <row r="369" spans="1:2" ht="15">
      <c r="A369" s="14">
        <v>263</v>
      </c>
      <c r="B369" s="8">
        <v>0</v>
      </c>
    </row>
    <row r="370" spans="1:2" ht="15">
      <c r="A370" s="14">
        <v>264</v>
      </c>
      <c r="B370" s="8">
        <v>18</v>
      </c>
    </row>
    <row r="371" spans="1:2" ht="15">
      <c r="A371" s="14">
        <v>265</v>
      </c>
      <c r="B371" s="8">
        <v>8</v>
      </c>
    </row>
    <row r="372" spans="1:2" ht="15">
      <c r="A372" s="14">
        <v>266</v>
      </c>
      <c r="B372" s="8">
        <v>16</v>
      </c>
    </row>
    <row r="373" spans="1:2" ht="15">
      <c r="A373" s="14">
        <v>267</v>
      </c>
      <c r="B373" s="8">
        <v>0</v>
      </c>
    </row>
    <row r="374" spans="1:2" ht="15">
      <c r="A374" s="14">
        <v>268</v>
      </c>
      <c r="B374" s="8">
        <v>10</v>
      </c>
    </row>
    <row r="375" spans="1:3" ht="15">
      <c r="A375" s="14" t="s">
        <v>0</v>
      </c>
      <c r="B375" s="8" t="s">
        <v>1</v>
      </c>
      <c r="C375" s="8" t="s">
        <v>2</v>
      </c>
    </row>
    <row r="376" spans="1:6" ht="15">
      <c r="A376" s="14" t="s">
        <v>26</v>
      </c>
      <c r="B376" s="8" t="s">
        <v>27</v>
      </c>
      <c r="C376" s="8" t="s">
        <v>28</v>
      </c>
      <c r="D376" s="8" t="s">
        <v>29</v>
      </c>
      <c r="E376" s="8" t="s">
        <v>30</v>
      </c>
      <c r="F376" s="8" t="s">
        <v>31</v>
      </c>
    </row>
    <row r="377" spans="1:10" ht="15">
      <c r="A377" s="14" t="s">
        <v>8</v>
      </c>
      <c r="B377" s="8">
        <v>1996</v>
      </c>
      <c r="C377" s="8">
        <v>1997</v>
      </c>
      <c r="D377" s="8">
        <v>1998</v>
      </c>
      <c r="E377" s="8">
        <v>1995</v>
      </c>
      <c r="F377" s="8">
        <v>1999</v>
      </c>
      <c r="G377" s="8">
        <v>2000</v>
      </c>
      <c r="H377" s="8">
        <v>2001</v>
      </c>
      <c r="I377" s="8">
        <v>2002</v>
      </c>
      <c r="J377" s="8">
        <v>2003</v>
      </c>
    </row>
    <row r="378" spans="1:10" ht="15">
      <c r="A378" s="14">
        <v>91</v>
      </c>
      <c r="D378" s="8">
        <v>693</v>
      </c>
      <c r="E378" s="8">
        <v>468</v>
      </c>
      <c r="F378" s="8">
        <v>96</v>
      </c>
      <c r="G378" s="8">
        <v>1951</v>
      </c>
      <c r="H378" s="8">
        <v>382</v>
      </c>
      <c r="I378" s="8">
        <v>152904</v>
      </c>
      <c r="J378" s="8">
        <v>191</v>
      </c>
    </row>
    <row r="379" spans="1:10" ht="15">
      <c r="A379" s="14">
        <v>92</v>
      </c>
      <c r="D379" s="8">
        <v>190</v>
      </c>
      <c r="E379" s="8">
        <v>313</v>
      </c>
      <c r="F379" s="8">
        <v>130</v>
      </c>
      <c r="G379" s="8">
        <v>931</v>
      </c>
      <c r="H379" s="8">
        <v>295</v>
      </c>
      <c r="I379" s="8">
        <v>0</v>
      </c>
      <c r="J379" s="8">
        <v>249</v>
      </c>
    </row>
    <row r="380" spans="1:10" ht="15">
      <c r="A380" s="14">
        <v>93</v>
      </c>
      <c r="D380" s="8">
        <v>108</v>
      </c>
      <c r="E380" s="8">
        <v>233</v>
      </c>
      <c r="F380" s="8">
        <v>39</v>
      </c>
      <c r="G380" s="8">
        <v>850</v>
      </c>
      <c r="H380" s="8">
        <v>392</v>
      </c>
      <c r="I380" s="8">
        <v>0</v>
      </c>
      <c r="J380" s="8">
        <v>745</v>
      </c>
    </row>
    <row r="381" spans="1:10" ht="15">
      <c r="A381" s="14">
        <v>94</v>
      </c>
      <c r="D381" s="8">
        <v>34</v>
      </c>
      <c r="E381" s="8">
        <v>328</v>
      </c>
      <c r="F381" s="8">
        <v>141</v>
      </c>
      <c r="G381" s="8">
        <v>824</v>
      </c>
      <c r="H381" s="8">
        <v>259</v>
      </c>
      <c r="I381" s="8">
        <v>0</v>
      </c>
      <c r="J381" s="8">
        <v>357</v>
      </c>
    </row>
    <row r="382" spans="1:10" ht="15">
      <c r="A382" s="14">
        <v>95</v>
      </c>
      <c r="D382" s="8">
        <v>75</v>
      </c>
      <c r="E382" s="8">
        <v>269</v>
      </c>
      <c r="F382" s="8">
        <v>58</v>
      </c>
      <c r="G382" s="8">
        <v>1328</v>
      </c>
      <c r="H382" s="8">
        <v>311</v>
      </c>
      <c r="I382" s="8">
        <v>3785</v>
      </c>
      <c r="J382" s="8">
        <v>293</v>
      </c>
    </row>
    <row r="383" spans="1:10" ht="15">
      <c r="A383" s="14">
        <v>96</v>
      </c>
      <c r="D383" s="8">
        <v>74</v>
      </c>
      <c r="E383" s="8">
        <v>364</v>
      </c>
      <c r="F383" s="8">
        <v>79</v>
      </c>
      <c r="G383" s="8">
        <v>201</v>
      </c>
      <c r="H383" s="8">
        <v>160</v>
      </c>
      <c r="I383" s="8">
        <v>2358</v>
      </c>
      <c r="J383" s="8">
        <v>129</v>
      </c>
    </row>
    <row r="384" spans="1:10" ht="15">
      <c r="A384" s="14">
        <v>97</v>
      </c>
      <c r="D384" s="8">
        <v>10</v>
      </c>
      <c r="E384" s="8">
        <v>371</v>
      </c>
      <c r="F384" s="8">
        <v>93</v>
      </c>
      <c r="G384" s="8">
        <v>674</v>
      </c>
      <c r="H384" s="8">
        <v>129</v>
      </c>
      <c r="I384" s="8">
        <v>1994</v>
      </c>
      <c r="J384" s="8">
        <v>270</v>
      </c>
    </row>
    <row r="385" spans="1:10" ht="15">
      <c r="A385" s="14">
        <v>98</v>
      </c>
      <c r="D385" s="8">
        <v>67</v>
      </c>
      <c r="E385" s="8">
        <v>413</v>
      </c>
      <c r="F385" s="8">
        <v>80</v>
      </c>
      <c r="G385" s="8">
        <v>768</v>
      </c>
      <c r="H385" s="8">
        <v>117</v>
      </c>
      <c r="I385" s="8">
        <v>2058</v>
      </c>
      <c r="J385" s="8">
        <v>636</v>
      </c>
    </row>
    <row r="386" spans="1:10" ht="15">
      <c r="A386" s="14">
        <v>99</v>
      </c>
      <c r="D386" s="8">
        <v>35</v>
      </c>
      <c r="E386" s="8">
        <v>313</v>
      </c>
      <c r="F386" s="8">
        <v>21</v>
      </c>
      <c r="G386" s="8">
        <v>1009</v>
      </c>
      <c r="H386" s="8">
        <v>152</v>
      </c>
      <c r="I386" s="8">
        <v>2215</v>
      </c>
      <c r="J386" s="8">
        <v>282</v>
      </c>
    </row>
    <row r="387" spans="1:10" ht="15">
      <c r="A387" s="14">
        <v>100</v>
      </c>
      <c r="D387" s="8">
        <v>0</v>
      </c>
      <c r="E387" s="8">
        <v>262</v>
      </c>
      <c r="F387" s="8">
        <v>21</v>
      </c>
      <c r="G387" s="8">
        <v>927</v>
      </c>
      <c r="H387" s="8">
        <v>0</v>
      </c>
      <c r="I387" s="8">
        <v>2375</v>
      </c>
      <c r="J387" s="8">
        <v>889</v>
      </c>
    </row>
    <row r="388" spans="1:10" ht="15">
      <c r="A388" s="14">
        <v>101</v>
      </c>
      <c r="D388" s="8">
        <v>0</v>
      </c>
      <c r="E388" s="8">
        <v>303</v>
      </c>
      <c r="F388" s="8">
        <v>10</v>
      </c>
      <c r="G388" s="8">
        <v>661</v>
      </c>
      <c r="H388" s="8">
        <v>0</v>
      </c>
      <c r="I388" s="8">
        <v>3934</v>
      </c>
      <c r="J388" s="8">
        <v>575</v>
      </c>
    </row>
    <row r="389" spans="1:10" ht="15">
      <c r="A389" s="14">
        <v>102</v>
      </c>
      <c r="D389" s="8">
        <v>0</v>
      </c>
      <c r="E389" s="8">
        <v>395</v>
      </c>
      <c r="F389" s="8">
        <v>27</v>
      </c>
      <c r="G389" s="8">
        <v>657</v>
      </c>
      <c r="H389" s="8">
        <v>0</v>
      </c>
      <c r="I389" s="8">
        <v>3968</v>
      </c>
      <c r="J389" s="8">
        <v>584</v>
      </c>
    </row>
    <row r="390" spans="1:10" ht="15">
      <c r="A390" s="14">
        <v>103</v>
      </c>
      <c r="D390" s="8">
        <v>0</v>
      </c>
      <c r="E390" s="8">
        <v>462</v>
      </c>
      <c r="F390" s="8">
        <v>10</v>
      </c>
      <c r="G390" s="8">
        <v>914</v>
      </c>
      <c r="H390" s="8">
        <v>202</v>
      </c>
      <c r="I390" s="8">
        <v>2678</v>
      </c>
      <c r="J390" s="8">
        <v>368</v>
      </c>
    </row>
    <row r="391" spans="1:10" ht="15">
      <c r="A391" s="14">
        <v>104</v>
      </c>
      <c r="D391" s="8">
        <v>52</v>
      </c>
      <c r="E391" s="8">
        <v>9721</v>
      </c>
      <c r="F391" s="8">
        <v>27</v>
      </c>
      <c r="G391" s="8">
        <v>232</v>
      </c>
      <c r="H391" s="8">
        <v>181</v>
      </c>
      <c r="I391" s="8">
        <v>4280</v>
      </c>
      <c r="J391" s="8">
        <v>817</v>
      </c>
    </row>
    <row r="392" spans="1:10" ht="15">
      <c r="A392" s="14">
        <v>105</v>
      </c>
      <c r="D392" s="8">
        <v>35</v>
      </c>
      <c r="E392" s="8">
        <v>196141</v>
      </c>
      <c r="F392" s="8">
        <v>53</v>
      </c>
      <c r="G392" s="8">
        <v>909</v>
      </c>
      <c r="H392" s="8">
        <v>260</v>
      </c>
      <c r="I392" s="8">
        <v>6404</v>
      </c>
      <c r="J392" s="8">
        <v>16149</v>
      </c>
    </row>
    <row r="393" spans="1:10" ht="15">
      <c r="A393" s="14">
        <v>106</v>
      </c>
      <c r="D393" s="8">
        <v>24</v>
      </c>
      <c r="E393" s="8">
        <v>118653</v>
      </c>
      <c r="F393" s="8">
        <v>47</v>
      </c>
      <c r="G393" s="8">
        <v>1129</v>
      </c>
      <c r="H393" s="8">
        <v>275</v>
      </c>
      <c r="I393" s="8">
        <v>8735</v>
      </c>
      <c r="J393" s="8">
        <v>563878</v>
      </c>
    </row>
    <row r="394" spans="1:10" ht="15">
      <c r="A394" s="14">
        <v>107</v>
      </c>
      <c r="D394" s="8">
        <v>38</v>
      </c>
      <c r="E394" s="8">
        <v>67750</v>
      </c>
      <c r="F394" s="8">
        <v>58</v>
      </c>
      <c r="G394" s="8">
        <v>1022</v>
      </c>
      <c r="H394" s="8">
        <v>214</v>
      </c>
      <c r="I394" s="8">
        <v>8322</v>
      </c>
      <c r="J394" s="8">
        <v>107697</v>
      </c>
    </row>
    <row r="395" spans="1:10" ht="15">
      <c r="A395" s="14">
        <v>108</v>
      </c>
      <c r="D395" s="8">
        <v>37</v>
      </c>
      <c r="E395" s="8">
        <v>40392</v>
      </c>
      <c r="F395" s="8">
        <v>55</v>
      </c>
      <c r="G395" s="8">
        <v>295</v>
      </c>
      <c r="H395" s="8">
        <v>1228</v>
      </c>
      <c r="I395" s="8">
        <v>10023</v>
      </c>
      <c r="J395" s="8">
        <v>12645</v>
      </c>
    </row>
    <row r="396" spans="1:10" ht="15">
      <c r="A396" s="14">
        <v>109</v>
      </c>
      <c r="D396" s="8">
        <v>32</v>
      </c>
      <c r="E396" s="8">
        <v>29393</v>
      </c>
      <c r="F396" s="8">
        <v>68</v>
      </c>
      <c r="G396" s="8">
        <v>457</v>
      </c>
      <c r="H396" s="8">
        <v>38209</v>
      </c>
      <c r="I396" s="8">
        <v>6024</v>
      </c>
      <c r="J396" s="8">
        <v>12156</v>
      </c>
    </row>
    <row r="397" spans="1:10" ht="15">
      <c r="A397" s="14">
        <v>110</v>
      </c>
      <c r="D397" s="8">
        <v>26</v>
      </c>
      <c r="E397" s="8">
        <v>20851</v>
      </c>
      <c r="F397" s="8">
        <v>38</v>
      </c>
      <c r="G397" s="8">
        <v>486</v>
      </c>
      <c r="H397" s="8">
        <v>91601</v>
      </c>
      <c r="I397" s="8">
        <v>4565</v>
      </c>
      <c r="J397" s="8">
        <v>6639</v>
      </c>
    </row>
    <row r="398" spans="1:10" ht="15">
      <c r="A398" s="14">
        <v>111</v>
      </c>
      <c r="D398" s="8">
        <v>38897</v>
      </c>
      <c r="E398" s="8">
        <v>18141</v>
      </c>
      <c r="F398" s="8">
        <v>1078</v>
      </c>
      <c r="G398" s="8">
        <v>596</v>
      </c>
      <c r="H398" s="8">
        <v>87556</v>
      </c>
      <c r="I398" s="8">
        <v>4894</v>
      </c>
      <c r="J398" s="8">
        <v>7164</v>
      </c>
    </row>
    <row r="399" spans="1:10" ht="15">
      <c r="A399" s="14">
        <v>112</v>
      </c>
      <c r="D399" s="8">
        <v>53537</v>
      </c>
      <c r="E399" s="8">
        <v>24348</v>
      </c>
      <c r="F399" s="8">
        <v>7080</v>
      </c>
      <c r="G399" s="8">
        <v>113815</v>
      </c>
      <c r="H399" s="8">
        <v>33006</v>
      </c>
      <c r="I399" s="8">
        <v>4841</v>
      </c>
      <c r="J399" s="8">
        <v>7107</v>
      </c>
    </row>
    <row r="400" spans="1:10" ht="15">
      <c r="A400" s="14">
        <v>113</v>
      </c>
      <c r="D400" s="8">
        <v>31908</v>
      </c>
      <c r="E400" s="8">
        <v>13018</v>
      </c>
      <c r="F400" s="8">
        <v>19367</v>
      </c>
      <c r="G400" s="8">
        <v>339636</v>
      </c>
      <c r="H400" s="8">
        <v>17894</v>
      </c>
      <c r="I400" s="8">
        <v>6534</v>
      </c>
      <c r="J400" s="8">
        <v>1692</v>
      </c>
    </row>
    <row r="401" spans="1:10" ht="15">
      <c r="A401" s="14">
        <v>114</v>
      </c>
      <c r="D401" s="8">
        <v>13966</v>
      </c>
      <c r="E401" s="8">
        <v>4884</v>
      </c>
      <c r="F401" s="8">
        <v>5464</v>
      </c>
      <c r="G401" s="8">
        <v>57117</v>
      </c>
      <c r="H401" s="8">
        <v>13148</v>
      </c>
      <c r="I401" s="8">
        <v>1334</v>
      </c>
      <c r="J401" s="8">
        <v>3769</v>
      </c>
    </row>
    <row r="402" spans="1:10" ht="15">
      <c r="A402" s="14">
        <v>115</v>
      </c>
      <c r="D402" s="8">
        <v>7785</v>
      </c>
      <c r="E402" s="8">
        <v>7205</v>
      </c>
      <c r="F402" s="8">
        <v>1619</v>
      </c>
      <c r="G402" s="8">
        <v>31076</v>
      </c>
      <c r="H402" s="8">
        <v>15853</v>
      </c>
      <c r="I402" s="8">
        <v>1387</v>
      </c>
      <c r="J402" s="8">
        <v>2323</v>
      </c>
    </row>
    <row r="403" spans="1:10" ht="15">
      <c r="A403" s="14">
        <v>116</v>
      </c>
      <c r="D403" s="8">
        <v>2531</v>
      </c>
      <c r="E403" s="8">
        <v>3377</v>
      </c>
      <c r="F403" s="8">
        <v>1928</v>
      </c>
      <c r="G403" s="8">
        <v>14580</v>
      </c>
      <c r="H403" s="8">
        <v>13376</v>
      </c>
      <c r="I403" s="8">
        <v>1519</v>
      </c>
      <c r="J403" s="8">
        <v>1541</v>
      </c>
    </row>
    <row r="404" spans="1:10" ht="15">
      <c r="A404" s="14">
        <v>117</v>
      </c>
      <c r="D404" s="8">
        <v>4236</v>
      </c>
      <c r="E404" s="8">
        <v>2260</v>
      </c>
      <c r="F404" s="8">
        <v>1340</v>
      </c>
      <c r="G404" s="8">
        <v>4681</v>
      </c>
      <c r="H404" s="8">
        <v>10946</v>
      </c>
      <c r="I404" s="8">
        <v>557</v>
      </c>
      <c r="J404" s="8">
        <v>517</v>
      </c>
    </row>
    <row r="405" spans="1:10" ht="15">
      <c r="A405" s="14">
        <v>118</v>
      </c>
      <c r="D405" s="8">
        <v>3479</v>
      </c>
      <c r="E405" s="8">
        <v>2128</v>
      </c>
      <c r="F405" s="8">
        <v>1012</v>
      </c>
      <c r="G405" s="8">
        <v>4746</v>
      </c>
      <c r="H405" s="8">
        <v>9857</v>
      </c>
      <c r="I405" s="8">
        <v>918</v>
      </c>
      <c r="J405" s="8">
        <v>1072</v>
      </c>
    </row>
    <row r="406" spans="1:10" ht="15">
      <c r="A406" s="14">
        <v>119</v>
      </c>
      <c r="D406" s="8">
        <v>1447</v>
      </c>
      <c r="E406" s="8">
        <v>2679</v>
      </c>
      <c r="F406" s="8">
        <v>947</v>
      </c>
      <c r="G406" s="8">
        <v>3479</v>
      </c>
      <c r="H406" s="8">
        <v>5088</v>
      </c>
      <c r="I406" s="8">
        <v>1448</v>
      </c>
      <c r="J406" s="8">
        <v>1614</v>
      </c>
    </row>
    <row r="407" spans="1:10" ht="15">
      <c r="A407" s="14">
        <v>120</v>
      </c>
      <c r="D407" s="8">
        <v>712</v>
      </c>
      <c r="E407" s="8">
        <v>3183</v>
      </c>
      <c r="F407" s="8">
        <v>942</v>
      </c>
      <c r="G407" s="8">
        <v>2194</v>
      </c>
      <c r="H407" s="8">
        <v>9170</v>
      </c>
      <c r="I407" s="8">
        <v>694</v>
      </c>
      <c r="J407" s="8">
        <v>722</v>
      </c>
    </row>
    <row r="408" spans="1:10" ht="15">
      <c r="A408" s="14">
        <v>121</v>
      </c>
      <c r="D408" s="8">
        <v>245</v>
      </c>
      <c r="E408" s="8">
        <v>2027</v>
      </c>
      <c r="F408" s="8">
        <v>219</v>
      </c>
      <c r="G408" s="8">
        <v>2230</v>
      </c>
      <c r="H408" s="8">
        <v>9807</v>
      </c>
      <c r="I408" s="8">
        <v>10152</v>
      </c>
      <c r="J408" s="8">
        <v>120</v>
      </c>
    </row>
    <row r="409" spans="1:10" ht="15">
      <c r="A409" s="14">
        <v>122</v>
      </c>
      <c r="D409" s="8">
        <v>550</v>
      </c>
      <c r="E409" s="8">
        <v>2780</v>
      </c>
      <c r="F409" s="8">
        <v>144</v>
      </c>
      <c r="G409" s="8">
        <v>1754</v>
      </c>
      <c r="H409" s="8">
        <v>6305</v>
      </c>
      <c r="I409" s="8">
        <v>111400</v>
      </c>
      <c r="J409" s="8">
        <v>1191</v>
      </c>
    </row>
    <row r="410" spans="1:10" ht="15">
      <c r="A410" s="14">
        <v>123</v>
      </c>
      <c r="D410" s="8">
        <v>307</v>
      </c>
      <c r="E410" s="8">
        <v>2994</v>
      </c>
      <c r="F410" s="8">
        <v>532</v>
      </c>
      <c r="G410" s="8">
        <v>865</v>
      </c>
      <c r="H410" s="8">
        <v>7809</v>
      </c>
      <c r="I410" s="8">
        <v>274763</v>
      </c>
      <c r="J410" s="8">
        <v>416</v>
      </c>
    </row>
    <row r="411" spans="1:10" ht="15">
      <c r="A411" s="14">
        <v>124</v>
      </c>
      <c r="D411" s="8">
        <v>522</v>
      </c>
      <c r="E411" s="8">
        <v>3543</v>
      </c>
      <c r="F411" s="8">
        <v>304</v>
      </c>
      <c r="G411" s="8">
        <v>3632</v>
      </c>
      <c r="H411" s="8">
        <v>3243</v>
      </c>
      <c r="I411" s="8">
        <v>159541</v>
      </c>
      <c r="J411" s="8">
        <v>394</v>
      </c>
    </row>
    <row r="412" spans="1:10" ht="15">
      <c r="A412" s="14">
        <v>125</v>
      </c>
      <c r="D412" s="8">
        <v>586</v>
      </c>
      <c r="E412" s="8">
        <v>2090</v>
      </c>
      <c r="F412" s="8">
        <v>148</v>
      </c>
      <c r="G412" s="8">
        <v>664</v>
      </c>
      <c r="H412" s="8">
        <v>2857</v>
      </c>
      <c r="I412" s="8">
        <v>60871</v>
      </c>
      <c r="J412" s="8">
        <v>838</v>
      </c>
    </row>
    <row r="413" spans="1:10" ht="15">
      <c r="A413" s="14">
        <v>126</v>
      </c>
      <c r="D413" s="8">
        <v>519</v>
      </c>
      <c r="E413" s="8">
        <v>2494</v>
      </c>
      <c r="F413" s="8">
        <v>379</v>
      </c>
      <c r="G413" s="8">
        <v>426</v>
      </c>
      <c r="H413" s="8">
        <v>5282</v>
      </c>
      <c r="I413" s="8">
        <v>26332</v>
      </c>
      <c r="J413" s="8">
        <v>1474</v>
      </c>
    </row>
    <row r="414" spans="1:10" ht="15">
      <c r="A414" s="14">
        <v>127</v>
      </c>
      <c r="D414" s="8">
        <v>657</v>
      </c>
      <c r="E414" s="8">
        <v>3087</v>
      </c>
      <c r="F414" s="8">
        <v>290</v>
      </c>
      <c r="G414" s="8">
        <v>446</v>
      </c>
      <c r="H414" s="8">
        <v>3953</v>
      </c>
      <c r="I414" s="8">
        <v>14939</v>
      </c>
      <c r="J414" s="8">
        <v>463</v>
      </c>
    </row>
    <row r="415" spans="1:10" ht="15">
      <c r="A415" s="14">
        <v>128</v>
      </c>
      <c r="D415" s="8">
        <v>1210</v>
      </c>
      <c r="E415" s="8">
        <v>2962</v>
      </c>
      <c r="F415" s="8">
        <v>106</v>
      </c>
      <c r="G415" s="8">
        <v>963</v>
      </c>
      <c r="H415" s="8">
        <v>4599</v>
      </c>
      <c r="I415" s="8">
        <v>7967</v>
      </c>
      <c r="J415" s="8">
        <v>240</v>
      </c>
    </row>
    <row r="416" spans="1:10" ht="15">
      <c r="A416" s="14">
        <v>129</v>
      </c>
      <c r="D416" s="8">
        <v>2749</v>
      </c>
      <c r="E416" s="8">
        <v>4165</v>
      </c>
      <c r="F416" s="8">
        <v>136</v>
      </c>
      <c r="G416" s="8">
        <v>1280</v>
      </c>
      <c r="H416" s="8">
        <v>3072</v>
      </c>
      <c r="I416" s="8">
        <v>6112</v>
      </c>
      <c r="J416" s="8">
        <v>2581</v>
      </c>
    </row>
    <row r="417" spans="1:10" ht="15">
      <c r="A417" s="14">
        <v>130</v>
      </c>
      <c r="D417" s="8">
        <v>1062</v>
      </c>
      <c r="E417" s="8">
        <v>6595</v>
      </c>
      <c r="F417" s="8">
        <v>148</v>
      </c>
      <c r="G417" s="8">
        <v>429</v>
      </c>
      <c r="H417" s="8">
        <v>2141</v>
      </c>
      <c r="I417" s="8">
        <v>3127</v>
      </c>
      <c r="J417" s="8">
        <v>132591</v>
      </c>
    </row>
    <row r="418" spans="1:10" ht="15">
      <c r="A418" s="14">
        <v>131</v>
      </c>
      <c r="D418" s="8">
        <v>694</v>
      </c>
      <c r="E418" s="8">
        <v>3305</v>
      </c>
      <c r="F418" s="8">
        <v>291</v>
      </c>
      <c r="G418" s="8">
        <v>144</v>
      </c>
      <c r="H418" s="8">
        <v>4148</v>
      </c>
      <c r="I418" s="8">
        <v>3058</v>
      </c>
      <c r="J418" s="8">
        <v>255563</v>
      </c>
    </row>
    <row r="419" spans="1:10" ht="15">
      <c r="A419" s="14">
        <v>132</v>
      </c>
      <c r="D419" s="8">
        <v>725</v>
      </c>
      <c r="E419" s="8">
        <v>6987</v>
      </c>
      <c r="F419" s="8">
        <v>0</v>
      </c>
      <c r="G419" s="8">
        <v>1083</v>
      </c>
      <c r="H419" s="8">
        <v>5495</v>
      </c>
      <c r="I419" s="8">
        <v>2957</v>
      </c>
      <c r="J419" s="8">
        <v>106010</v>
      </c>
    </row>
    <row r="420" spans="1:10" ht="15">
      <c r="A420" s="14">
        <v>133</v>
      </c>
      <c r="D420" s="8">
        <v>416</v>
      </c>
      <c r="E420" s="8">
        <v>5555</v>
      </c>
      <c r="F420" s="8">
        <v>320</v>
      </c>
      <c r="G420" s="8">
        <v>375</v>
      </c>
      <c r="H420" s="8">
        <v>6613</v>
      </c>
      <c r="I420" s="8">
        <v>1774</v>
      </c>
      <c r="J420" s="8">
        <v>34119</v>
      </c>
    </row>
    <row r="421" spans="1:10" ht="15">
      <c r="A421" s="14">
        <v>134</v>
      </c>
      <c r="D421" s="8">
        <v>2427</v>
      </c>
      <c r="E421" s="8">
        <v>7326</v>
      </c>
      <c r="F421" s="8">
        <v>42703</v>
      </c>
      <c r="G421" s="8">
        <v>374</v>
      </c>
      <c r="H421" s="8">
        <v>7401</v>
      </c>
      <c r="I421" s="8">
        <v>1980</v>
      </c>
      <c r="J421" s="8">
        <v>19226</v>
      </c>
    </row>
    <row r="422" spans="1:10" ht="15">
      <c r="A422" s="14">
        <v>135</v>
      </c>
      <c r="D422" s="8">
        <v>8031</v>
      </c>
      <c r="E422" s="8">
        <v>2493</v>
      </c>
      <c r="F422" s="8">
        <v>46548</v>
      </c>
      <c r="G422" s="8">
        <v>456</v>
      </c>
      <c r="H422" s="8">
        <v>8054</v>
      </c>
      <c r="I422" s="8">
        <v>2222</v>
      </c>
      <c r="J422" s="8">
        <v>18544</v>
      </c>
    </row>
    <row r="423" spans="1:10" ht="15">
      <c r="A423" s="14">
        <v>136</v>
      </c>
      <c r="D423" s="8">
        <v>74965</v>
      </c>
      <c r="E423" s="8">
        <v>2482</v>
      </c>
      <c r="F423" s="8">
        <v>16417</v>
      </c>
      <c r="G423" s="8">
        <v>1353</v>
      </c>
      <c r="H423" s="8">
        <v>9832</v>
      </c>
      <c r="I423" s="8">
        <v>3533</v>
      </c>
      <c r="J423" s="8">
        <v>20429</v>
      </c>
    </row>
    <row r="424" spans="1:10" ht="15">
      <c r="A424" s="14">
        <v>137</v>
      </c>
      <c r="D424" s="8">
        <v>42527</v>
      </c>
      <c r="E424" s="8">
        <v>3893</v>
      </c>
      <c r="F424" s="8">
        <v>9541</v>
      </c>
      <c r="G424" s="8">
        <v>658</v>
      </c>
      <c r="H424" s="8">
        <v>15813</v>
      </c>
      <c r="I424" s="8">
        <v>3585</v>
      </c>
      <c r="J424" s="8">
        <v>16594</v>
      </c>
    </row>
    <row r="425" spans="1:10" ht="15">
      <c r="A425" s="14">
        <v>138</v>
      </c>
      <c r="D425" s="8">
        <v>24711</v>
      </c>
      <c r="E425" s="8">
        <v>5333</v>
      </c>
      <c r="F425" s="8">
        <v>4810</v>
      </c>
      <c r="G425" s="8">
        <v>368</v>
      </c>
      <c r="H425" s="8">
        <v>9774</v>
      </c>
      <c r="I425" s="8">
        <v>3900</v>
      </c>
      <c r="J425" s="8">
        <v>8287</v>
      </c>
    </row>
    <row r="426" spans="1:10" ht="15">
      <c r="A426" s="14">
        <v>139</v>
      </c>
      <c r="D426" s="8">
        <v>10352</v>
      </c>
      <c r="E426" s="8">
        <v>64092</v>
      </c>
      <c r="F426" s="8">
        <v>1938</v>
      </c>
      <c r="G426" s="8">
        <v>587</v>
      </c>
      <c r="H426" s="8">
        <v>7730</v>
      </c>
      <c r="I426" s="8">
        <v>2373</v>
      </c>
      <c r="J426" s="8">
        <v>13878</v>
      </c>
    </row>
    <row r="427" spans="1:10" ht="15">
      <c r="A427" s="14">
        <v>140</v>
      </c>
      <c r="D427" s="8">
        <v>6466</v>
      </c>
      <c r="E427" s="8">
        <v>249000</v>
      </c>
      <c r="F427" s="8">
        <v>1017</v>
      </c>
      <c r="G427" s="8">
        <v>13124</v>
      </c>
      <c r="H427" s="8">
        <v>5257</v>
      </c>
      <c r="I427" s="8">
        <v>3471</v>
      </c>
      <c r="J427" s="8">
        <v>14962</v>
      </c>
    </row>
    <row r="428" spans="1:10" ht="15">
      <c r="A428" s="14">
        <v>141</v>
      </c>
      <c r="D428" s="8">
        <v>6614</v>
      </c>
      <c r="E428" s="8">
        <v>92900</v>
      </c>
      <c r="F428" s="8">
        <v>1296</v>
      </c>
      <c r="G428" s="8">
        <v>107703</v>
      </c>
      <c r="H428" s="8">
        <v>5730</v>
      </c>
      <c r="I428" s="8">
        <v>2363</v>
      </c>
      <c r="J428" s="8">
        <v>14126</v>
      </c>
    </row>
    <row r="429" spans="1:10" ht="15">
      <c r="A429" s="14">
        <v>142</v>
      </c>
      <c r="D429" s="8">
        <v>3897</v>
      </c>
      <c r="E429" s="8">
        <v>36660</v>
      </c>
      <c r="F429" s="8">
        <v>1423</v>
      </c>
      <c r="G429" s="8">
        <v>242700</v>
      </c>
      <c r="H429" s="8">
        <v>6975</v>
      </c>
      <c r="I429" s="8">
        <v>4862</v>
      </c>
      <c r="J429" s="8">
        <v>15850</v>
      </c>
    </row>
    <row r="430" spans="1:10" ht="15">
      <c r="A430" s="14">
        <v>143</v>
      </c>
      <c r="D430" s="8">
        <v>3476</v>
      </c>
      <c r="E430" s="8">
        <v>28592</v>
      </c>
      <c r="F430" s="8">
        <v>918</v>
      </c>
      <c r="G430" s="8">
        <v>131493</v>
      </c>
      <c r="H430" s="8">
        <v>7681</v>
      </c>
      <c r="I430" s="8">
        <v>8149</v>
      </c>
      <c r="J430" s="8">
        <v>5291</v>
      </c>
    </row>
    <row r="431" spans="1:10" ht="15">
      <c r="A431" s="14">
        <v>144</v>
      </c>
      <c r="D431" s="8">
        <v>3741</v>
      </c>
      <c r="E431" s="8">
        <v>24709</v>
      </c>
      <c r="F431" s="8">
        <v>546</v>
      </c>
      <c r="G431" s="8">
        <v>49953</v>
      </c>
      <c r="H431" s="8">
        <v>8268</v>
      </c>
      <c r="I431" s="8">
        <v>4982</v>
      </c>
      <c r="J431" s="8">
        <v>7217</v>
      </c>
    </row>
    <row r="432" spans="1:10" ht="15">
      <c r="A432" s="14">
        <v>145</v>
      </c>
      <c r="D432" s="8">
        <v>5101</v>
      </c>
      <c r="E432" s="8">
        <v>13599</v>
      </c>
      <c r="F432" s="8">
        <v>690</v>
      </c>
      <c r="G432" s="8">
        <v>35456</v>
      </c>
      <c r="H432" s="8">
        <v>9294</v>
      </c>
      <c r="I432" s="8">
        <v>1579</v>
      </c>
      <c r="J432" s="8">
        <v>6379</v>
      </c>
    </row>
    <row r="433" spans="1:10" ht="15">
      <c r="A433" s="14">
        <v>146</v>
      </c>
      <c r="D433" s="8">
        <v>3932</v>
      </c>
      <c r="E433" s="8">
        <v>14243</v>
      </c>
      <c r="F433" s="8">
        <v>834</v>
      </c>
      <c r="G433" s="8">
        <v>23403</v>
      </c>
      <c r="H433" s="8">
        <v>11322</v>
      </c>
      <c r="I433" s="8">
        <v>4005</v>
      </c>
      <c r="J433" s="8">
        <v>10090</v>
      </c>
    </row>
    <row r="434" spans="1:10" ht="15">
      <c r="A434" s="14">
        <v>147</v>
      </c>
      <c r="D434" s="8">
        <v>5756</v>
      </c>
      <c r="E434" s="8">
        <v>12412</v>
      </c>
      <c r="F434" s="8">
        <v>1215</v>
      </c>
      <c r="G434" s="8">
        <v>24652</v>
      </c>
      <c r="H434" s="8">
        <v>16606</v>
      </c>
      <c r="I434" s="8">
        <v>2705</v>
      </c>
      <c r="J434" s="8">
        <v>11142</v>
      </c>
    </row>
    <row r="435" spans="1:10" ht="15">
      <c r="A435" s="14">
        <v>148</v>
      </c>
      <c r="D435" s="8">
        <v>10602</v>
      </c>
      <c r="E435" s="8">
        <v>8280</v>
      </c>
      <c r="F435" s="8">
        <v>622</v>
      </c>
      <c r="G435" s="8">
        <v>24291</v>
      </c>
      <c r="H435" s="8">
        <v>16911</v>
      </c>
      <c r="I435" s="8">
        <v>3730</v>
      </c>
      <c r="J435" s="8">
        <v>16533</v>
      </c>
    </row>
    <row r="436" spans="1:10" ht="15">
      <c r="A436" s="14">
        <v>149</v>
      </c>
      <c r="C436" s="8">
        <v>4078</v>
      </c>
      <c r="D436" s="8">
        <v>11534</v>
      </c>
      <c r="E436" s="8">
        <v>7612</v>
      </c>
      <c r="F436" s="8">
        <v>1447</v>
      </c>
      <c r="G436" s="8">
        <v>8558</v>
      </c>
      <c r="H436" s="8">
        <v>12237</v>
      </c>
      <c r="I436" s="8">
        <v>1143</v>
      </c>
      <c r="J436" s="8">
        <v>15054</v>
      </c>
    </row>
    <row r="437" spans="1:10" ht="15">
      <c r="A437" s="14">
        <v>150</v>
      </c>
      <c r="C437" s="8">
        <v>3807</v>
      </c>
      <c r="D437" s="8">
        <v>15277</v>
      </c>
      <c r="E437" s="8">
        <v>7596</v>
      </c>
      <c r="F437" s="8">
        <v>1722</v>
      </c>
      <c r="G437" s="8">
        <v>16130</v>
      </c>
      <c r="H437" s="8">
        <v>23289</v>
      </c>
      <c r="I437" s="8">
        <v>4871</v>
      </c>
      <c r="J437" s="8">
        <v>20630</v>
      </c>
    </row>
    <row r="438" spans="1:10" ht="15">
      <c r="A438" s="14">
        <v>151</v>
      </c>
      <c r="C438" s="8">
        <v>3355</v>
      </c>
      <c r="D438" s="8">
        <v>10666</v>
      </c>
      <c r="E438" s="8">
        <v>12506</v>
      </c>
      <c r="F438" s="8">
        <v>2439</v>
      </c>
      <c r="G438" s="8">
        <v>13973</v>
      </c>
      <c r="H438" s="8">
        <v>33764</v>
      </c>
      <c r="I438" s="8">
        <v>11901</v>
      </c>
      <c r="J438" s="8">
        <v>15794</v>
      </c>
    </row>
    <row r="439" spans="1:10" ht="15">
      <c r="A439" s="14">
        <v>152</v>
      </c>
      <c r="C439" s="8">
        <v>2748</v>
      </c>
      <c r="D439" s="8">
        <v>23211</v>
      </c>
      <c r="E439" s="8">
        <v>27487</v>
      </c>
      <c r="F439" s="8">
        <v>2404</v>
      </c>
      <c r="G439" s="8">
        <v>12256</v>
      </c>
      <c r="H439" s="8">
        <v>38031</v>
      </c>
      <c r="I439" s="8">
        <v>15541</v>
      </c>
      <c r="J439" s="8">
        <v>20137</v>
      </c>
    </row>
    <row r="440" spans="1:10" ht="15">
      <c r="A440" s="14">
        <v>153</v>
      </c>
      <c r="C440" s="8">
        <v>3277</v>
      </c>
      <c r="D440" s="8">
        <v>50975</v>
      </c>
      <c r="E440" s="8">
        <v>38099</v>
      </c>
      <c r="F440" s="8">
        <v>3819</v>
      </c>
      <c r="G440" s="8">
        <v>16153</v>
      </c>
      <c r="H440" s="8">
        <v>25635</v>
      </c>
      <c r="I440" s="8">
        <v>13123</v>
      </c>
      <c r="J440" s="8">
        <v>20519</v>
      </c>
    </row>
    <row r="441" spans="1:10" ht="15">
      <c r="A441" s="14">
        <v>154</v>
      </c>
      <c r="C441" s="8">
        <v>6654</v>
      </c>
      <c r="D441" s="8">
        <v>84720</v>
      </c>
      <c r="E441" s="8">
        <v>22541</v>
      </c>
      <c r="F441" s="8">
        <v>2156</v>
      </c>
      <c r="G441" s="8">
        <v>22514</v>
      </c>
      <c r="H441" s="8">
        <v>21983</v>
      </c>
      <c r="I441" s="8">
        <v>22972</v>
      </c>
      <c r="J441" s="8">
        <v>21161</v>
      </c>
    </row>
    <row r="442" spans="1:10" ht="15">
      <c r="A442" s="14">
        <v>155</v>
      </c>
      <c r="C442" s="8">
        <v>9448</v>
      </c>
      <c r="D442" s="8">
        <v>32882</v>
      </c>
      <c r="E442" s="8">
        <v>29466</v>
      </c>
      <c r="F442" s="8">
        <v>5499</v>
      </c>
      <c r="G442" s="8">
        <v>16659</v>
      </c>
      <c r="H442" s="8">
        <v>25211</v>
      </c>
      <c r="I442" s="8">
        <v>25075</v>
      </c>
      <c r="J442" s="8">
        <v>33816</v>
      </c>
    </row>
    <row r="443" spans="1:10" ht="15">
      <c r="A443" s="14">
        <v>156</v>
      </c>
      <c r="C443" s="8">
        <v>13348</v>
      </c>
      <c r="D443" s="8">
        <v>27840</v>
      </c>
      <c r="E443" s="8">
        <v>49951</v>
      </c>
      <c r="F443" s="8">
        <v>8910</v>
      </c>
      <c r="G443" s="8">
        <v>11045</v>
      </c>
      <c r="H443" s="8">
        <v>24221</v>
      </c>
      <c r="I443" s="8">
        <v>19694</v>
      </c>
      <c r="J443" s="8">
        <v>46954</v>
      </c>
    </row>
    <row r="444" spans="1:10" ht="15">
      <c r="A444" s="14">
        <v>157</v>
      </c>
      <c r="C444" s="8">
        <v>42927</v>
      </c>
      <c r="D444" s="8">
        <v>24429</v>
      </c>
      <c r="E444" s="8">
        <v>43777</v>
      </c>
      <c r="F444" s="8">
        <v>11324</v>
      </c>
      <c r="G444" s="8">
        <v>4162</v>
      </c>
      <c r="H444" s="8">
        <v>33156</v>
      </c>
      <c r="I444" s="8">
        <v>27499</v>
      </c>
      <c r="J444" s="8">
        <v>38084</v>
      </c>
    </row>
    <row r="445" spans="1:10" ht="15">
      <c r="A445" s="14">
        <v>158</v>
      </c>
      <c r="C445" s="8">
        <v>79086</v>
      </c>
      <c r="D445" s="8">
        <v>15232</v>
      </c>
      <c r="E445" s="8">
        <v>28503</v>
      </c>
      <c r="F445" s="8">
        <v>11415</v>
      </c>
      <c r="G445" s="8">
        <v>13834</v>
      </c>
      <c r="H445" s="8">
        <v>24661</v>
      </c>
      <c r="I445" s="8">
        <v>30637</v>
      </c>
      <c r="J445" s="8">
        <v>43756</v>
      </c>
    </row>
    <row r="446" spans="1:10" ht="15">
      <c r="A446" s="14">
        <v>159</v>
      </c>
      <c r="C446" s="8">
        <v>69041</v>
      </c>
      <c r="D446" s="8">
        <v>14321</v>
      </c>
      <c r="E446" s="8">
        <v>47586</v>
      </c>
      <c r="F446" s="8">
        <v>25881</v>
      </c>
      <c r="G446" s="8">
        <v>28952</v>
      </c>
      <c r="H446" s="8">
        <v>23373</v>
      </c>
      <c r="I446" s="8">
        <v>25038</v>
      </c>
      <c r="J446" s="8">
        <v>43750</v>
      </c>
    </row>
    <row r="447" spans="1:10" ht="15">
      <c r="A447" s="14">
        <v>160</v>
      </c>
      <c r="C447" s="8">
        <v>36534</v>
      </c>
      <c r="D447" s="8">
        <v>16228</v>
      </c>
      <c r="E447" s="8">
        <v>39341</v>
      </c>
      <c r="F447" s="8">
        <v>18136</v>
      </c>
      <c r="G447" s="8">
        <v>36203</v>
      </c>
      <c r="H447" s="8">
        <v>44140</v>
      </c>
      <c r="I447" s="8">
        <v>37613</v>
      </c>
      <c r="J447" s="8">
        <v>54977</v>
      </c>
    </row>
    <row r="448" spans="1:10" ht="15">
      <c r="A448" s="14">
        <v>161</v>
      </c>
      <c r="C448" s="8">
        <v>20309</v>
      </c>
      <c r="D448" s="8">
        <v>12889</v>
      </c>
      <c r="E448" s="8">
        <v>42826</v>
      </c>
      <c r="F448" s="8">
        <v>19282</v>
      </c>
      <c r="G448" s="8">
        <v>18283</v>
      </c>
      <c r="H448" s="8">
        <v>38917</v>
      </c>
      <c r="I448" s="8">
        <v>39592</v>
      </c>
      <c r="J448" s="8">
        <v>61172</v>
      </c>
    </row>
    <row r="449" spans="1:10" ht="15">
      <c r="A449" s="14">
        <v>162</v>
      </c>
      <c r="C449" s="8">
        <v>17496</v>
      </c>
      <c r="D449" s="8">
        <v>20794</v>
      </c>
      <c r="E449" s="8">
        <v>50802</v>
      </c>
      <c r="F449" s="8">
        <v>27103</v>
      </c>
      <c r="G449" s="8">
        <v>11839</v>
      </c>
      <c r="H449" s="8">
        <v>37800</v>
      </c>
      <c r="I449" s="8">
        <v>31931</v>
      </c>
      <c r="J449" s="8">
        <v>72742</v>
      </c>
    </row>
    <row r="450" spans="1:10" ht="15">
      <c r="A450" s="14">
        <v>163</v>
      </c>
      <c r="C450" s="8">
        <v>18355</v>
      </c>
      <c r="D450" s="8">
        <v>23202</v>
      </c>
      <c r="E450" s="8">
        <v>54288</v>
      </c>
      <c r="F450" s="8">
        <v>29231</v>
      </c>
      <c r="G450" s="8">
        <v>28265</v>
      </c>
      <c r="H450" s="8">
        <v>33665</v>
      </c>
      <c r="I450" s="8">
        <v>37935</v>
      </c>
      <c r="J450" s="8">
        <v>61505</v>
      </c>
    </row>
    <row r="451" spans="1:10" ht="15">
      <c r="A451" s="14">
        <v>164</v>
      </c>
      <c r="C451" s="8">
        <v>18479</v>
      </c>
      <c r="D451" s="8">
        <v>25333</v>
      </c>
      <c r="E451" s="8">
        <v>51535</v>
      </c>
      <c r="F451" s="8">
        <v>12701</v>
      </c>
      <c r="G451" s="8">
        <v>13037</v>
      </c>
      <c r="H451" s="8">
        <v>28862</v>
      </c>
      <c r="I451" s="8">
        <v>27138</v>
      </c>
      <c r="J451" s="8">
        <v>66330</v>
      </c>
    </row>
    <row r="452" spans="1:10" ht="15">
      <c r="A452" s="14">
        <v>165</v>
      </c>
      <c r="C452" s="8">
        <v>19176</v>
      </c>
      <c r="D452" s="8">
        <v>41377</v>
      </c>
      <c r="E452" s="8">
        <v>62576</v>
      </c>
      <c r="F452" s="8">
        <v>17428</v>
      </c>
      <c r="G452" s="8">
        <v>14757</v>
      </c>
      <c r="H452" s="8">
        <v>37534</v>
      </c>
      <c r="I452" s="8">
        <v>27125</v>
      </c>
      <c r="J452" s="8">
        <v>66686</v>
      </c>
    </row>
    <row r="453" spans="1:10" ht="15">
      <c r="A453" s="14">
        <v>166</v>
      </c>
      <c r="C453" s="8">
        <v>16116</v>
      </c>
      <c r="D453" s="8">
        <v>34445</v>
      </c>
      <c r="E453" s="8">
        <v>36934</v>
      </c>
      <c r="F453" s="8">
        <v>13753</v>
      </c>
      <c r="G453" s="8">
        <v>30798</v>
      </c>
      <c r="H453" s="8">
        <v>32967</v>
      </c>
      <c r="I453" s="8">
        <v>22597</v>
      </c>
      <c r="J453" s="8">
        <v>76347</v>
      </c>
    </row>
    <row r="454" spans="1:10" ht="15">
      <c r="A454" s="14">
        <v>167</v>
      </c>
      <c r="C454" s="8">
        <v>22468</v>
      </c>
      <c r="D454" s="8">
        <v>23085</v>
      </c>
      <c r="E454" s="8">
        <v>39094</v>
      </c>
      <c r="F454" s="8">
        <v>8669</v>
      </c>
      <c r="G454" s="8">
        <v>21766</v>
      </c>
      <c r="H454" s="8">
        <v>25355</v>
      </c>
      <c r="I454" s="8">
        <v>36183</v>
      </c>
      <c r="J454" s="8">
        <v>55905</v>
      </c>
    </row>
    <row r="455" spans="1:10" ht="15">
      <c r="A455" s="14">
        <v>168</v>
      </c>
      <c r="C455" s="8">
        <v>10868</v>
      </c>
      <c r="D455" s="8">
        <v>24616</v>
      </c>
      <c r="E455" s="8">
        <v>24799</v>
      </c>
      <c r="F455" s="8">
        <v>11945</v>
      </c>
      <c r="G455" s="8">
        <v>22738</v>
      </c>
      <c r="H455" s="8">
        <v>20559</v>
      </c>
      <c r="I455" s="8">
        <v>28923</v>
      </c>
      <c r="J455" s="8">
        <v>51916</v>
      </c>
    </row>
    <row r="456" spans="1:10" ht="15">
      <c r="A456" s="14">
        <v>169</v>
      </c>
      <c r="C456" s="8">
        <v>11201</v>
      </c>
      <c r="D456" s="8">
        <v>21593</v>
      </c>
      <c r="E456" s="8">
        <v>24834</v>
      </c>
      <c r="F456" s="8">
        <v>21574</v>
      </c>
      <c r="G456" s="8">
        <v>17426</v>
      </c>
      <c r="H456" s="8">
        <v>13905</v>
      </c>
      <c r="I456" s="8">
        <v>36471</v>
      </c>
      <c r="J456" s="8">
        <v>77986</v>
      </c>
    </row>
    <row r="457" spans="1:10" ht="15">
      <c r="A457" s="14">
        <v>170</v>
      </c>
      <c r="C457" s="8">
        <v>9345</v>
      </c>
      <c r="D457" s="8">
        <v>33638</v>
      </c>
      <c r="E457" s="8">
        <v>18719</v>
      </c>
      <c r="F457" s="8">
        <v>16459</v>
      </c>
      <c r="G457" s="8">
        <v>2785</v>
      </c>
      <c r="H457" s="8">
        <v>25293</v>
      </c>
      <c r="I457" s="8">
        <v>46041</v>
      </c>
      <c r="J457" s="8">
        <v>62473</v>
      </c>
    </row>
    <row r="458" spans="1:10" ht="15">
      <c r="A458" s="14">
        <v>171</v>
      </c>
      <c r="C458" s="8">
        <v>11375</v>
      </c>
      <c r="D458" s="8">
        <v>34468</v>
      </c>
      <c r="E458" s="8">
        <v>16015</v>
      </c>
      <c r="F458" s="8">
        <v>36666</v>
      </c>
      <c r="G458" s="8">
        <v>2741</v>
      </c>
      <c r="H458" s="8">
        <v>27505</v>
      </c>
      <c r="I458" s="8">
        <v>34831</v>
      </c>
      <c r="J458" s="8">
        <v>29257</v>
      </c>
    </row>
    <row r="459" spans="1:10" ht="15">
      <c r="A459" s="14">
        <v>172</v>
      </c>
      <c r="C459" s="8">
        <v>14174</v>
      </c>
      <c r="D459" s="8">
        <v>24924</v>
      </c>
      <c r="E459" s="8">
        <v>18855</v>
      </c>
      <c r="F459" s="8">
        <v>31786</v>
      </c>
      <c r="G459" s="8">
        <v>12767</v>
      </c>
      <c r="H459" s="8">
        <v>0</v>
      </c>
      <c r="I459" s="8">
        <v>54644</v>
      </c>
      <c r="J459" s="8">
        <v>39677</v>
      </c>
    </row>
    <row r="460" spans="1:10" ht="15">
      <c r="A460" s="14">
        <v>173</v>
      </c>
      <c r="C460" s="8">
        <v>17939</v>
      </c>
      <c r="D460" s="8">
        <v>12433</v>
      </c>
      <c r="E460" s="8">
        <v>21601</v>
      </c>
      <c r="F460" s="8">
        <v>13992</v>
      </c>
      <c r="G460" s="8">
        <v>21783</v>
      </c>
      <c r="H460" s="8">
        <v>22667</v>
      </c>
      <c r="I460" s="8">
        <v>69787</v>
      </c>
      <c r="J460" s="8">
        <v>113116</v>
      </c>
    </row>
    <row r="461" spans="1:10" ht="15">
      <c r="A461" s="14">
        <v>174</v>
      </c>
      <c r="C461" s="8">
        <v>15064</v>
      </c>
      <c r="D461" s="8">
        <v>8771</v>
      </c>
      <c r="E461" s="8">
        <v>18319</v>
      </c>
      <c r="F461" s="8">
        <v>24806</v>
      </c>
      <c r="G461" s="8">
        <v>28312</v>
      </c>
      <c r="H461" s="8">
        <v>28218</v>
      </c>
      <c r="I461" s="8">
        <v>71127</v>
      </c>
      <c r="J461" s="8">
        <v>154308</v>
      </c>
    </row>
    <row r="462" spans="1:10" ht="15">
      <c r="A462" s="14">
        <v>175</v>
      </c>
      <c r="C462" s="8">
        <v>25943</v>
      </c>
      <c r="D462" s="8">
        <v>19547</v>
      </c>
      <c r="E462" s="8">
        <v>12892</v>
      </c>
      <c r="F462" s="8">
        <v>51421</v>
      </c>
      <c r="G462" s="8">
        <v>26706</v>
      </c>
      <c r="H462" s="8">
        <v>19988</v>
      </c>
      <c r="I462" s="8">
        <v>106589</v>
      </c>
      <c r="J462" s="8">
        <v>121175</v>
      </c>
    </row>
    <row r="463" spans="1:10" ht="15">
      <c r="A463" s="14">
        <v>176</v>
      </c>
      <c r="C463" s="8">
        <v>20851</v>
      </c>
      <c r="D463" s="8">
        <v>7806</v>
      </c>
      <c r="E463" s="8">
        <v>14328</v>
      </c>
      <c r="F463" s="8">
        <v>25052</v>
      </c>
      <c r="G463" s="8">
        <v>19449</v>
      </c>
      <c r="H463" s="8">
        <v>18419</v>
      </c>
      <c r="I463" s="8">
        <v>111070</v>
      </c>
      <c r="J463" s="8">
        <v>79014</v>
      </c>
    </row>
    <row r="464" spans="1:10" ht="15">
      <c r="A464" s="14">
        <v>177</v>
      </c>
      <c r="C464" s="8">
        <v>30343</v>
      </c>
      <c r="D464" s="8">
        <v>2979</v>
      </c>
      <c r="E464" s="8">
        <v>15180</v>
      </c>
      <c r="F464" s="8">
        <v>27371</v>
      </c>
      <c r="G464" s="8">
        <v>8294</v>
      </c>
      <c r="H464" s="8">
        <v>14915</v>
      </c>
      <c r="I464" s="8">
        <v>151963</v>
      </c>
      <c r="J464" s="8">
        <v>133445</v>
      </c>
    </row>
    <row r="465" spans="1:10" ht="15">
      <c r="A465" s="14">
        <v>178</v>
      </c>
      <c r="C465" s="8">
        <v>22593</v>
      </c>
      <c r="D465" s="8">
        <v>4793</v>
      </c>
      <c r="E465" s="8">
        <v>11839</v>
      </c>
      <c r="F465" s="8">
        <v>16311</v>
      </c>
      <c r="G465" s="8">
        <v>31422</v>
      </c>
      <c r="H465" s="8">
        <v>23832</v>
      </c>
      <c r="I465" s="8">
        <v>159319</v>
      </c>
      <c r="J465" s="8">
        <v>194560</v>
      </c>
    </row>
    <row r="466" spans="1:10" ht="15">
      <c r="A466" s="14">
        <v>179</v>
      </c>
      <c r="C466" s="8">
        <v>25201</v>
      </c>
      <c r="D466" s="8">
        <v>14811</v>
      </c>
      <c r="E466" s="8">
        <v>16177</v>
      </c>
      <c r="F466" s="8">
        <v>28474</v>
      </c>
      <c r="G466" s="8">
        <v>22737</v>
      </c>
      <c r="H466" s="8">
        <v>22039</v>
      </c>
      <c r="I466" s="8">
        <v>195193</v>
      </c>
      <c r="J466" s="8">
        <v>288500</v>
      </c>
    </row>
    <row r="467" spans="1:10" ht="15">
      <c r="A467" s="14">
        <v>180</v>
      </c>
      <c r="C467" s="8">
        <v>16545</v>
      </c>
      <c r="D467" s="8">
        <v>8355</v>
      </c>
      <c r="E467" s="8">
        <v>20741</v>
      </c>
      <c r="F467" s="8">
        <v>33157</v>
      </c>
      <c r="G467" s="8">
        <v>14942</v>
      </c>
      <c r="H467" s="8">
        <v>28503</v>
      </c>
      <c r="I467" s="8">
        <v>209705</v>
      </c>
      <c r="J467" s="8">
        <v>323905</v>
      </c>
    </row>
    <row r="468" spans="1:10" ht="15">
      <c r="A468" s="14">
        <v>181</v>
      </c>
      <c r="C468" s="8">
        <v>30351</v>
      </c>
      <c r="D468" s="8">
        <v>3078</v>
      </c>
      <c r="E468" s="8">
        <v>28240</v>
      </c>
      <c r="F468" s="8">
        <v>78524</v>
      </c>
      <c r="G468" s="8">
        <v>16048</v>
      </c>
      <c r="H468" s="8">
        <v>39645</v>
      </c>
      <c r="I468" s="8">
        <v>401196</v>
      </c>
      <c r="J468" s="8">
        <v>421410</v>
      </c>
    </row>
    <row r="469" spans="1:10" ht="15">
      <c r="A469" s="14">
        <v>182</v>
      </c>
      <c r="C469" s="8">
        <v>19419</v>
      </c>
      <c r="D469" s="8">
        <v>3778</v>
      </c>
      <c r="E469" s="8">
        <v>21705</v>
      </c>
      <c r="F469" s="8">
        <v>99339</v>
      </c>
      <c r="G469" s="8">
        <v>47072</v>
      </c>
      <c r="H469" s="8">
        <v>19842</v>
      </c>
      <c r="I469" s="8">
        <v>335113</v>
      </c>
      <c r="J469" s="8">
        <v>363794</v>
      </c>
    </row>
    <row r="470" spans="1:10" ht="15">
      <c r="A470" s="14">
        <v>183</v>
      </c>
      <c r="C470" s="8">
        <v>20442</v>
      </c>
      <c r="D470" s="8">
        <v>2864</v>
      </c>
      <c r="E470" s="8">
        <v>36226</v>
      </c>
      <c r="F470" s="8">
        <v>34766</v>
      </c>
      <c r="G470" s="8">
        <v>9430</v>
      </c>
      <c r="H470" s="8">
        <v>18633</v>
      </c>
      <c r="I470" s="8">
        <v>171044</v>
      </c>
      <c r="J470" s="8">
        <v>364152</v>
      </c>
    </row>
    <row r="471" spans="1:10" ht="15">
      <c r="A471" s="14">
        <v>184</v>
      </c>
      <c r="C471" s="8">
        <v>15936</v>
      </c>
      <c r="D471" s="8">
        <v>6286</v>
      </c>
      <c r="E471" s="8">
        <v>27753</v>
      </c>
      <c r="F471" s="8">
        <v>30081</v>
      </c>
      <c r="G471" s="8">
        <v>6004</v>
      </c>
      <c r="H471" s="8">
        <v>31198</v>
      </c>
      <c r="I471" s="8">
        <v>216711</v>
      </c>
      <c r="J471" s="8">
        <v>260839</v>
      </c>
    </row>
    <row r="472" spans="1:10" ht="15">
      <c r="A472" s="14">
        <v>185</v>
      </c>
      <c r="C472" s="8">
        <v>15987</v>
      </c>
      <c r="D472" s="8">
        <v>13172</v>
      </c>
      <c r="E472" s="8">
        <v>16171</v>
      </c>
      <c r="F472" s="8">
        <v>24331</v>
      </c>
      <c r="G472" s="8">
        <v>3980</v>
      </c>
      <c r="H472" s="8">
        <v>31721</v>
      </c>
      <c r="I472" s="8">
        <v>200997</v>
      </c>
      <c r="J472" s="8">
        <v>113452</v>
      </c>
    </row>
    <row r="473" spans="1:10" ht="15">
      <c r="A473" s="14">
        <v>186</v>
      </c>
      <c r="C473" s="8">
        <v>15900</v>
      </c>
      <c r="D473" s="8">
        <v>4077</v>
      </c>
      <c r="E473" s="8">
        <v>24499</v>
      </c>
      <c r="F473" s="8">
        <v>20092</v>
      </c>
      <c r="G473" s="8">
        <v>4035</v>
      </c>
      <c r="H473" s="8">
        <v>20060</v>
      </c>
      <c r="I473" s="8">
        <v>148609</v>
      </c>
      <c r="J473" s="8">
        <v>131364</v>
      </c>
    </row>
    <row r="474" spans="1:10" ht="15">
      <c r="A474" s="14">
        <v>187</v>
      </c>
      <c r="C474" s="8">
        <v>12825</v>
      </c>
      <c r="D474" s="8">
        <v>3751</v>
      </c>
      <c r="E474" s="8">
        <v>23262</v>
      </c>
      <c r="F474" s="8">
        <v>12669</v>
      </c>
      <c r="G474" s="8">
        <v>7631</v>
      </c>
      <c r="H474" s="8">
        <v>25095</v>
      </c>
      <c r="I474" s="8">
        <v>138676</v>
      </c>
      <c r="J474" s="8">
        <v>189957</v>
      </c>
    </row>
    <row r="475" spans="1:10" ht="15">
      <c r="A475" s="14">
        <v>188</v>
      </c>
      <c r="C475" s="8">
        <v>7111</v>
      </c>
      <c r="D475" s="8">
        <v>5054</v>
      </c>
      <c r="E475" s="8">
        <v>20444</v>
      </c>
      <c r="F475" s="8">
        <v>14293</v>
      </c>
      <c r="G475" s="8">
        <v>3777</v>
      </c>
      <c r="H475" s="8">
        <v>37645</v>
      </c>
      <c r="I475" s="8">
        <v>122340</v>
      </c>
      <c r="J475" s="8">
        <v>112056</v>
      </c>
    </row>
    <row r="476" spans="1:10" ht="15">
      <c r="A476" s="14">
        <v>189</v>
      </c>
      <c r="C476" s="8">
        <v>16973</v>
      </c>
      <c r="D476" s="8">
        <v>2770</v>
      </c>
      <c r="E476" s="8">
        <v>32753</v>
      </c>
      <c r="F476" s="8">
        <v>16243</v>
      </c>
      <c r="G476" s="8">
        <v>8592</v>
      </c>
      <c r="H476" s="8">
        <v>38878</v>
      </c>
      <c r="I476" s="8">
        <v>99977</v>
      </c>
      <c r="J476" s="8">
        <v>37210</v>
      </c>
    </row>
    <row r="477" spans="1:10" ht="15">
      <c r="A477" s="14">
        <v>190</v>
      </c>
      <c r="C477" s="8">
        <v>0</v>
      </c>
      <c r="D477" s="8">
        <v>22558</v>
      </c>
      <c r="E477" s="8">
        <v>33907</v>
      </c>
      <c r="F477" s="8">
        <v>14217</v>
      </c>
      <c r="G477" s="8">
        <v>26376</v>
      </c>
      <c r="H477" s="8">
        <v>67359</v>
      </c>
      <c r="I477" s="8">
        <v>62036</v>
      </c>
      <c r="J477" s="8">
        <v>60327</v>
      </c>
    </row>
    <row r="478" spans="1:10" ht="15">
      <c r="A478" s="14">
        <v>191</v>
      </c>
      <c r="C478" s="8">
        <v>0</v>
      </c>
      <c r="D478" s="8">
        <v>8253</v>
      </c>
      <c r="E478" s="8">
        <v>31911</v>
      </c>
      <c r="F478" s="8">
        <v>10403</v>
      </c>
      <c r="G478" s="8">
        <v>11148</v>
      </c>
      <c r="H478" s="8">
        <v>26051</v>
      </c>
      <c r="I478" s="8">
        <v>99565</v>
      </c>
      <c r="J478" s="8">
        <v>141073</v>
      </c>
    </row>
    <row r="479" spans="1:10" ht="15">
      <c r="A479" s="14">
        <v>192</v>
      </c>
      <c r="C479" s="8">
        <v>9834</v>
      </c>
      <c r="D479" s="8">
        <v>3574</v>
      </c>
      <c r="E479" s="8">
        <v>75400</v>
      </c>
      <c r="F479" s="8">
        <v>14597</v>
      </c>
      <c r="G479" s="8">
        <v>3404</v>
      </c>
      <c r="H479" s="8">
        <v>49049</v>
      </c>
      <c r="I479" s="8">
        <v>62807</v>
      </c>
      <c r="J479" s="8">
        <v>65563</v>
      </c>
    </row>
    <row r="480" spans="1:10" ht="15">
      <c r="A480" s="14">
        <v>193</v>
      </c>
      <c r="C480" s="8">
        <v>12159</v>
      </c>
      <c r="D480" s="8">
        <v>7991</v>
      </c>
      <c r="E480" s="8">
        <v>110985</v>
      </c>
      <c r="F480" s="8">
        <v>18139</v>
      </c>
      <c r="G480" s="8">
        <v>5464</v>
      </c>
      <c r="H480" s="8">
        <v>40729</v>
      </c>
      <c r="I480" s="8">
        <v>89971</v>
      </c>
      <c r="J480" s="8">
        <v>77559</v>
      </c>
    </row>
    <row r="481" spans="1:10" ht="15">
      <c r="A481" s="14">
        <v>194</v>
      </c>
      <c r="C481" s="8">
        <v>6457</v>
      </c>
      <c r="D481" s="8">
        <v>2745</v>
      </c>
      <c r="E481" s="8">
        <v>31682</v>
      </c>
      <c r="F481" s="8">
        <v>14471</v>
      </c>
      <c r="G481" s="8">
        <v>10477</v>
      </c>
      <c r="H481" s="8">
        <v>32198</v>
      </c>
      <c r="I481" s="8">
        <v>52472</v>
      </c>
      <c r="J481" s="8">
        <v>93290</v>
      </c>
    </row>
    <row r="482" spans="1:10" ht="15">
      <c r="A482" s="14">
        <v>195</v>
      </c>
      <c r="C482" s="8">
        <v>8438</v>
      </c>
      <c r="D482" s="8">
        <v>2653</v>
      </c>
      <c r="E482" s="8">
        <v>24666</v>
      </c>
      <c r="F482" s="8">
        <v>8440</v>
      </c>
      <c r="G482" s="8">
        <v>2518</v>
      </c>
      <c r="H482" s="8">
        <v>30531</v>
      </c>
      <c r="I482" s="8">
        <v>121693</v>
      </c>
      <c r="J482" s="8">
        <v>126366</v>
      </c>
    </row>
    <row r="483" spans="1:10" ht="15">
      <c r="A483" s="14">
        <v>196</v>
      </c>
      <c r="C483" s="8">
        <v>13103</v>
      </c>
      <c r="D483" s="8">
        <v>6179</v>
      </c>
      <c r="E483" s="8">
        <v>15290</v>
      </c>
      <c r="F483" s="8">
        <v>13145</v>
      </c>
      <c r="G483" s="8">
        <v>1054</v>
      </c>
      <c r="H483" s="8">
        <v>18667</v>
      </c>
      <c r="I483" s="8">
        <v>218348</v>
      </c>
      <c r="J483" s="8">
        <v>199054</v>
      </c>
    </row>
    <row r="484" spans="1:10" ht="15">
      <c r="A484" s="14">
        <v>197</v>
      </c>
      <c r="C484" s="8">
        <v>12190</v>
      </c>
      <c r="D484" s="8">
        <v>4022</v>
      </c>
      <c r="E484" s="8">
        <v>12453</v>
      </c>
      <c r="F484" s="8">
        <v>10897</v>
      </c>
      <c r="G484" s="8">
        <v>2842</v>
      </c>
      <c r="H484" s="8">
        <v>31031</v>
      </c>
      <c r="I484" s="8">
        <v>114386</v>
      </c>
      <c r="J484" s="8">
        <v>60697</v>
      </c>
    </row>
    <row r="485" spans="1:10" ht="15">
      <c r="A485" s="14">
        <v>198</v>
      </c>
      <c r="C485" s="8">
        <v>12341</v>
      </c>
      <c r="D485" s="8">
        <v>5124</v>
      </c>
      <c r="E485" s="8">
        <v>14008</v>
      </c>
      <c r="F485" s="8">
        <v>14702</v>
      </c>
      <c r="G485" s="8">
        <v>1713</v>
      </c>
      <c r="H485" s="8">
        <v>47712</v>
      </c>
      <c r="I485" s="8">
        <v>99413</v>
      </c>
      <c r="J485" s="8">
        <v>59285</v>
      </c>
    </row>
    <row r="486" spans="1:10" ht="15">
      <c r="A486" s="14">
        <v>199</v>
      </c>
      <c r="C486" s="8">
        <v>14012</v>
      </c>
      <c r="D486" s="8">
        <v>11850</v>
      </c>
      <c r="E486" s="8">
        <v>11330</v>
      </c>
      <c r="F486" s="8">
        <v>9538</v>
      </c>
      <c r="G486" s="8">
        <v>1125</v>
      </c>
      <c r="H486" s="8">
        <v>45289</v>
      </c>
      <c r="I486" s="8">
        <v>122135</v>
      </c>
      <c r="J486" s="8">
        <v>55705</v>
      </c>
    </row>
    <row r="487" spans="1:10" ht="15">
      <c r="A487" s="14">
        <v>200</v>
      </c>
      <c r="C487" s="8">
        <v>11159</v>
      </c>
      <c r="D487" s="8">
        <v>3766</v>
      </c>
      <c r="E487" s="8">
        <v>6306</v>
      </c>
      <c r="F487" s="8">
        <v>6667</v>
      </c>
      <c r="G487" s="8">
        <v>1457</v>
      </c>
      <c r="H487" s="8">
        <v>30563</v>
      </c>
      <c r="I487" s="8">
        <v>86036</v>
      </c>
      <c r="J487" s="8">
        <v>56550</v>
      </c>
    </row>
    <row r="488" spans="1:10" ht="15">
      <c r="A488" s="14">
        <v>201</v>
      </c>
      <c r="C488" s="8">
        <v>10173</v>
      </c>
      <c r="D488" s="8">
        <v>10390</v>
      </c>
      <c r="E488" s="8">
        <v>5902</v>
      </c>
      <c r="F488" s="8">
        <v>13969</v>
      </c>
      <c r="G488" s="8">
        <v>1615</v>
      </c>
      <c r="H488" s="8">
        <v>18728</v>
      </c>
      <c r="I488" s="8">
        <v>52683</v>
      </c>
      <c r="J488" s="8">
        <v>22841</v>
      </c>
    </row>
    <row r="489" spans="1:10" ht="15">
      <c r="A489" s="14">
        <v>202</v>
      </c>
      <c r="C489" s="8">
        <v>8699</v>
      </c>
      <c r="D489" s="8">
        <v>2670</v>
      </c>
      <c r="E489" s="8">
        <v>4721</v>
      </c>
      <c r="F489" s="8">
        <v>6221</v>
      </c>
      <c r="G489" s="8">
        <v>3395</v>
      </c>
      <c r="H489" s="8">
        <v>13759</v>
      </c>
      <c r="I489" s="8">
        <v>71126</v>
      </c>
      <c r="J489" s="8">
        <v>39468</v>
      </c>
    </row>
    <row r="490" spans="1:10" ht="15">
      <c r="A490" s="14">
        <v>203</v>
      </c>
      <c r="C490" s="8">
        <v>12644</v>
      </c>
      <c r="D490" s="8">
        <v>5715</v>
      </c>
      <c r="E490" s="8">
        <v>4560</v>
      </c>
      <c r="F490" s="8">
        <v>6717</v>
      </c>
      <c r="G490" s="8">
        <v>3437</v>
      </c>
      <c r="H490" s="8">
        <v>9181</v>
      </c>
      <c r="I490" s="8">
        <v>23519</v>
      </c>
      <c r="J490" s="8">
        <v>58497</v>
      </c>
    </row>
    <row r="491" spans="1:10" ht="15">
      <c r="A491" s="14">
        <v>204</v>
      </c>
      <c r="C491" s="8">
        <v>4923</v>
      </c>
      <c r="D491" s="8">
        <v>5529</v>
      </c>
      <c r="E491" s="8">
        <v>2879</v>
      </c>
      <c r="F491" s="8">
        <v>14613</v>
      </c>
      <c r="G491" s="8">
        <v>3882</v>
      </c>
      <c r="H491" s="8">
        <v>6073</v>
      </c>
      <c r="I491" s="8">
        <v>17985</v>
      </c>
      <c r="J491" s="8">
        <v>43433</v>
      </c>
    </row>
    <row r="492" spans="1:10" ht="15">
      <c r="A492" s="14">
        <v>205</v>
      </c>
      <c r="C492" s="8">
        <v>15287</v>
      </c>
      <c r="D492" s="8">
        <v>12729</v>
      </c>
      <c r="E492" s="8">
        <v>3944</v>
      </c>
      <c r="F492" s="8">
        <v>11342</v>
      </c>
      <c r="G492" s="8">
        <v>518</v>
      </c>
      <c r="H492" s="8">
        <v>7423</v>
      </c>
      <c r="I492" s="8">
        <v>6341</v>
      </c>
      <c r="J492" s="8">
        <v>59683</v>
      </c>
    </row>
    <row r="493" spans="1:10" ht="15">
      <c r="A493" s="14">
        <v>206</v>
      </c>
      <c r="C493" s="8">
        <v>9168</v>
      </c>
      <c r="D493" s="8">
        <v>3491</v>
      </c>
      <c r="E493" s="8">
        <v>9414</v>
      </c>
      <c r="F493" s="8">
        <v>9237</v>
      </c>
      <c r="G493" s="8">
        <v>244</v>
      </c>
      <c r="H493" s="8">
        <v>8753</v>
      </c>
      <c r="I493" s="8">
        <v>17936</v>
      </c>
      <c r="J493" s="8">
        <v>22144</v>
      </c>
    </row>
    <row r="494" spans="1:10" ht="15">
      <c r="A494" s="14">
        <v>207</v>
      </c>
      <c r="C494" s="8">
        <v>8047</v>
      </c>
      <c r="D494" s="8">
        <v>3561</v>
      </c>
      <c r="E494" s="8">
        <v>5741</v>
      </c>
      <c r="F494" s="8">
        <v>7665</v>
      </c>
      <c r="G494" s="8">
        <v>643</v>
      </c>
      <c r="H494" s="8">
        <v>12162</v>
      </c>
      <c r="I494" s="8">
        <v>26861</v>
      </c>
      <c r="J494" s="8">
        <v>24724</v>
      </c>
    </row>
    <row r="495" spans="1:10" ht="15">
      <c r="A495" s="14">
        <v>208</v>
      </c>
      <c r="C495" s="8">
        <v>4005</v>
      </c>
      <c r="D495" s="8">
        <v>2710</v>
      </c>
      <c r="E495" s="8">
        <v>4941</v>
      </c>
      <c r="F495" s="8">
        <v>7352</v>
      </c>
      <c r="G495" s="8">
        <v>284</v>
      </c>
      <c r="H495" s="8">
        <v>11229</v>
      </c>
      <c r="I495" s="8">
        <v>45416</v>
      </c>
      <c r="J495" s="8">
        <v>27488</v>
      </c>
    </row>
    <row r="496" spans="1:10" ht="15">
      <c r="A496" s="14">
        <v>209</v>
      </c>
      <c r="C496" s="8">
        <v>10185</v>
      </c>
      <c r="D496" s="8">
        <v>4183</v>
      </c>
      <c r="E496" s="8">
        <v>3934</v>
      </c>
      <c r="F496" s="8">
        <v>6907</v>
      </c>
      <c r="G496" s="8">
        <v>300</v>
      </c>
      <c r="H496" s="8">
        <v>14413</v>
      </c>
      <c r="I496" s="8">
        <v>6213</v>
      </c>
      <c r="J496" s="8">
        <v>24549</v>
      </c>
    </row>
    <row r="497" spans="1:10" ht="15">
      <c r="A497" s="14">
        <v>210</v>
      </c>
      <c r="C497" s="8">
        <v>8821</v>
      </c>
      <c r="D497" s="8">
        <v>6985</v>
      </c>
      <c r="E497" s="8">
        <v>8522</v>
      </c>
      <c r="F497" s="8">
        <v>9456</v>
      </c>
      <c r="G497" s="8">
        <v>4163</v>
      </c>
      <c r="H497" s="8">
        <v>28850</v>
      </c>
      <c r="I497" s="8">
        <v>4713</v>
      </c>
      <c r="J497" s="8">
        <v>26579</v>
      </c>
    </row>
    <row r="498" spans="1:10" ht="15">
      <c r="A498" s="14">
        <v>211</v>
      </c>
      <c r="C498" s="8">
        <v>10869</v>
      </c>
      <c r="D498" s="8">
        <v>1835</v>
      </c>
      <c r="E498" s="8">
        <v>1658</v>
      </c>
      <c r="F498" s="8">
        <v>4138</v>
      </c>
      <c r="G498" s="8">
        <v>547</v>
      </c>
      <c r="H498" s="8">
        <v>38384</v>
      </c>
      <c r="I498" s="8">
        <v>23642</v>
      </c>
      <c r="J498" s="8">
        <v>26175</v>
      </c>
    </row>
    <row r="499" spans="1:10" ht="15">
      <c r="A499" s="14">
        <v>212</v>
      </c>
      <c r="C499" s="8">
        <v>6015</v>
      </c>
      <c r="D499" s="8">
        <v>2441</v>
      </c>
      <c r="E499" s="8">
        <v>2646</v>
      </c>
      <c r="F499" s="8">
        <v>4678</v>
      </c>
      <c r="G499" s="8">
        <v>346</v>
      </c>
      <c r="H499" s="8">
        <v>26648</v>
      </c>
      <c r="I499" s="8">
        <v>47203</v>
      </c>
      <c r="J499" s="8">
        <v>15633</v>
      </c>
    </row>
    <row r="500" spans="1:10" ht="15">
      <c r="A500" s="14">
        <v>213</v>
      </c>
      <c r="C500" s="8">
        <v>4959</v>
      </c>
      <c r="D500" s="8">
        <v>1388</v>
      </c>
      <c r="E500" s="8">
        <v>2846</v>
      </c>
      <c r="F500" s="8">
        <v>5545</v>
      </c>
      <c r="G500" s="8">
        <v>0</v>
      </c>
      <c r="H500" s="8">
        <v>17276</v>
      </c>
      <c r="I500" s="8">
        <v>24924</v>
      </c>
      <c r="J500" s="8">
        <v>20758</v>
      </c>
    </row>
    <row r="501" spans="1:10" ht="15">
      <c r="A501" s="14">
        <v>214</v>
      </c>
      <c r="C501" s="8">
        <v>3102</v>
      </c>
      <c r="D501" s="8">
        <v>895</v>
      </c>
      <c r="E501" s="8">
        <v>2501</v>
      </c>
      <c r="F501" s="8">
        <v>3768</v>
      </c>
      <c r="G501" s="8">
        <v>3098</v>
      </c>
      <c r="H501" s="8">
        <v>24465</v>
      </c>
      <c r="I501" s="8">
        <v>21183</v>
      </c>
      <c r="J501" s="8">
        <v>11589</v>
      </c>
    </row>
    <row r="502" spans="1:10" ht="15">
      <c r="A502" s="14">
        <v>215</v>
      </c>
      <c r="C502" s="8">
        <v>5050</v>
      </c>
      <c r="D502" s="8">
        <v>868</v>
      </c>
      <c r="E502" s="8">
        <v>3264</v>
      </c>
      <c r="F502" s="8">
        <v>2785</v>
      </c>
      <c r="G502" s="8">
        <v>4633</v>
      </c>
      <c r="H502" s="8">
        <v>15278</v>
      </c>
      <c r="I502" s="8">
        <v>5319</v>
      </c>
      <c r="J502" s="8">
        <v>6691</v>
      </c>
    </row>
    <row r="503" spans="1:10" ht="15">
      <c r="A503" s="14">
        <v>216</v>
      </c>
      <c r="C503" s="8">
        <v>2925</v>
      </c>
      <c r="D503" s="8">
        <v>1083</v>
      </c>
      <c r="E503" s="8">
        <v>1288</v>
      </c>
      <c r="F503" s="8">
        <v>2533</v>
      </c>
      <c r="G503" s="8">
        <v>5799</v>
      </c>
      <c r="H503" s="8">
        <v>18748</v>
      </c>
      <c r="I503" s="8">
        <v>4521</v>
      </c>
      <c r="J503" s="8">
        <v>10474</v>
      </c>
    </row>
    <row r="504" spans="1:10" ht="15">
      <c r="A504" s="14">
        <v>217</v>
      </c>
      <c r="C504" s="8">
        <v>3945</v>
      </c>
      <c r="D504" s="8">
        <v>1716</v>
      </c>
      <c r="E504" s="8">
        <v>1112</v>
      </c>
      <c r="F504" s="8">
        <v>3669</v>
      </c>
      <c r="G504" s="8">
        <v>3689</v>
      </c>
      <c r="H504" s="8">
        <v>16034</v>
      </c>
      <c r="I504" s="8">
        <v>9934</v>
      </c>
      <c r="J504" s="8">
        <v>8196</v>
      </c>
    </row>
    <row r="505" spans="1:10" ht="15">
      <c r="A505" s="14">
        <v>218</v>
      </c>
      <c r="C505" s="8">
        <v>4431</v>
      </c>
      <c r="D505" s="8">
        <v>2813</v>
      </c>
      <c r="E505" s="8">
        <v>1619</v>
      </c>
      <c r="F505" s="8">
        <v>7779</v>
      </c>
      <c r="G505" s="8">
        <v>6708</v>
      </c>
      <c r="H505" s="8">
        <v>11360</v>
      </c>
      <c r="I505" s="8">
        <v>14360</v>
      </c>
      <c r="J505" s="8">
        <v>10267</v>
      </c>
    </row>
    <row r="506" spans="1:10" ht="15">
      <c r="A506" s="14">
        <v>219</v>
      </c>
      <c r="C506" s="8">
        <v>5261</v>
      </c>
      <c r="D506" s="8">
        <v>1801</v>
      </c>
      <c r="E506" s="8">
        <v>1697</v>
      </c>
      <c r="F506" s="8">
        <v>5988</v>
      </c>
      <c r="G506" s="8">
        <v>9107</v>
      </c>
      <c r="H506" s="8">
        <v>14999</v>
      </c>
      <c r="I506" s="8">
        <v>3059</v>
      </c>
      <c r="J506" s="8">
        <v>9407</v>
      </c>
    </row>
    <row r="507" spans="1:10" ht="15">
      <c r="A507" s="14">
        <v>220</v>
      </c>
      <c r="C507" s="8">
        <v>5833</v>
      </c>
      <c r="D507" s="8">
        <v>1963</v>
      </c>
      <c r="E507" s="8">
        <v>2448</v>
      </c>
      <c r="F507" s="8">
        <v>4756</v>
      </c>
      <c r="G507" s="8">
        <v>1739</v>
      </c>
      <c r="H507" s="8">
        <v>17573</v>
      </c>
      <c r="I507" s="8">
        <v>4358</v>
      </c>
      <c r="J507" s="8">
        <v>11969</v>
      </c>
    </row>
    <row r="508" spans="1:10" ht="15">
      <c r="A508" s="14">
        <v>221</v>
      </c>
      <c r="C508" s="8">
        <v>2778</v>
      </c>
      <c r="D508" s="8">
        <v>1072</v>
      </c>
      <c r="E508" s="8">
        <v>1634</v>
      </c>
      <c r="F508" s="8">
        <v>0</v>
      </c>
      <c r="G508" s="8">
        <v>1494</v>
      </c>
      <c r="H508" s="8">
        <v>31658</v>
      </c>
      <c r="I508" s="8">
        <v>8083</v>
      </c>
      <c r="J508" s="8">
        <v>4758</v>
      </c>
    </row>
    <row r="509" spans="1:10" ht="15">
      <c r="A509" s="14">
        <v>222</v>
      </c>
      <c r="C509" s="8">
        <v>4205</v>
      </c>
      <c r="D509" s="8">
        <v>780</v>
      </c>
      <c r="E509" s="8">
        <v>1464</v>
      </c>
      <c r="F509" s="8">
        <v>1335</v>
      </c>
      <c r="G509" s="8">
        <v>312</v>
      </c>
      <c r="H509" s="8">
        <v>24562</v>
      </c>
      <c r="I509" s="8">
        <v>13294</v>
      </c>
      <c r="J509" s="8">
        <v>3921</v>
      </c>
    </row>
    <row r="510" spans="1:10" ht="15">
      <c r="A510" s="14">
        <v>223</v>
      </c>
      <c r="C510" s="8">
        <v>5655</v>
      </c>
      <c r="D510" s="8">
        <v>1847</v>
      </c>
      <c r="E510" s="8">
        <v>983</v>
      </c>
      <c r="F510" s="8">
        <v>2888</v>
      </c>
      <c r="G510" s="8">
        <v>1605</v>
      </c>
      <c r="H510" s="8">
        <v>13057</v>
      </c>
      <c r="I510" s="8">
        <v>5311</v>
      </c>
      <c r="J510" s="8">
        <v>3693</v>
      </c>
    </row>
    <row r="511" spans="1:10" ht="15">
      <c r="A511" s="14">
        <v>224</v>
      </c>
      <c r="C511" s="8">
        <v>1528</v>
      </c>
      <c r="D511" s="8">
        <v>1312</v>
      </c>
      <c r="E511" s="8">
        <v>1042</v>
      </c>
      <c r="F511" s="8">
        <v>1904</v>
      </c>
      <c r="G511" s="8">
        <v>1734</v>
      </c>
      <c r="H511" s="8">
        <v>27793</v>
      </c>
      <c r="I511" s="8">
        <v>3298</v>
      </c>
      <c r="J511" s="8">
        <v>4602</v>
      </c>
    </row>
    <row r="512" spans="1:10" ht="15">
      <c r="A512" s="14">
        <v>225</v>
      </c>
      <c r="C512" s="8">
        <v>3169</v>
      </c>
      <c r="D512" s="8">
        <v>1477</v>
      </c>
      <c r="E512" s="8">
        <v>1793</v>
      </c>
      <c r="F512" s="8">
        <v>1363</v>
      </c>
      <c r="G512" s="8">
        <v>1310</v>
      </c>
      <c r="H512" s="8">
        <v>33651</v>
      </c>
      <c r="I512" s="8">
        <v>2443</v>
      </c>
      <c r="J512" s="8">
        <v>9237</v>
      </c>
    </row>
    <row r="513" spans="1:10" ht="15">
      <c r="A513" s="14">
        <v>226</v>
      </c>
      <c r="C513" s="8">
        <v>3292</v>
      </c>
      <c r="D513" s="8">
        <v>1771</v>
      </c>
      <c r="E513" s="8">
        <v>860</v>
      </c>
      <c r="F513" s="8">
        <v>1064</v>
      </c>
      <c r="G513" s="8">
        <v>0</v>
      </c>
      <c r="H513" s="8">
        <v>29775</v>
      </c>
      <c r="I513" s="8">
        <v>4310</v>
      </c>
      <c r="J513" s="8">
        <v>8938</v>
      </c>
    </row>
    <row r="514" spans="1:10" ht="15">
      <c r="A514" s="14">
        <v>227</v>
      </c>
      <c r="C514" s="8">
        <v>2132</v>
      </c>
      <c r="D514" s="8">
        <v>1840</v>
      </c>
      <c r="E514" s="8">
        <v>1097</v>
      </c>
      <c r="F514" s="8">
        <v>891</v>
      </c>
      <c r="G514" s="8">
        <v>200</v>
      </c>
      <c r="H514" s="8">
        <v>22238</v>
      </c>
      <c r="I514" s="8">
        <v>3271</v>
      </c>
      <c r="J514" s="8">
        <v>7570</v>
      </c>
    </row>
    <row r="515" spans="1:10" ht="15">
      <c r="A515" s="14">
        <v>228</v>
      </c>
      <c r="C515" s="8">
        <v>1857</v>
      </c>
      <c r="D515" s="8">
        <v>664</v>
      </c>
      <c r="E515" s="8">
        <v>801</v>
      </c>
      <c r="F515" s="8">
        <v>831</v>
      </c>
      <c r="G515" s="8">
        <v>450</v>
      </c>
      <c r="H515" s="8">
        <v>22155</v>
      </c>
      <c r="I515" s="8">
        <v>2119</v>
      </c>
      <c r="J515" s="8">
        <v>6959</v>
      </c>
    </row>
    <row r="516" spans="1:10" ht="15">
      <c r="A516" s="14">
        <v>229</v>
      </c>
      <c r="C516" s="8">
        <v>1478</v>
      </c>
      <c r="D516" s="8">
        <v>860</v>
      </c>
      <c r="E516" s="8">
        <v>812</v>
      </c>
      <c r="F516" s="8">
        <v>373</v>
      </c>
      <c r="G516" s="8">
        <v>260</v>
      </c>
      <c r="H516" s="8">
        <v>18924</v>
      </c>
      <c r="I516" s="8">
        <v>2491</v>
      </c>
      <c r="J516" s="8">
        <v>6651</v>
      </c>
    </row>
    <row r="517" spans="1:10" ht="15">
      <c r="A517" s="14">
        <v>230</v>
      </c>
      <c r="C517" s="8">
        <v>1541</v>
      </c>
      <c r="D517" s="8">
        <v>623</v>
      </c>
      <c r="E517" s="8">
        <v>851</v>
      </c>
      <c r="F517" s="8">
        <v>1119</v>
      </c>
      <c r="G517" s="8">
        <v>260</v>
      </c>
      <c r="H517" s="8">
        <v>18252</v>
      </c>
      <c r="I517" s="8">
        <v>1705</v>
      </c>
      <c r="J517" s="8">
        <v>4263</v>
      </c>
    </row>
    <row r="518" spans="1:10" ht="15">
      <c r="A518" s="14">
        <v>231</v>
      </c>
      <c r="C518" s="8">
        <v>1457</v>
      </c>
      <c r="D518" s="8">
        <v>435</v>
      </c>
      <c r="E518" s="8">
        <v>501</v>
      </c>
      <c r="F518" s="8">
        <v>3416</v>
      </c>
      <c r="G518" s="8">
        <v>1163</v>
      </c>
      <c r="H518" s="8">
        <v>20705</v>
      </c>
      <c r="I518" s="8">
        <v>1223</v>
      </c>
      <c r="J518" s="8">
        <v>2432</v>
      </c>
    </row>
    <row r="519" spans="1:10" ht="15">
      <c r="A519" s="14">
        <v>232</v>
      </c>
      <c r="C519" s="8">
        <v>1511</v>
      </c>
      <c r="D519" s="8">
        <v>959</v>
      </c>
      <c r="E519" s="8">
        <v>391</v>
      </c>
      <c r="F519" s="8">
        <v>796</v>
      </c>
      <c r="G519" s="8">
        <v>2757</v>
      </c>
      <c r="H519" s="8">
        <v>11965</v>
      </c>
      <c r="I519" s="8">
        <v>1039</v>
      </c>
      <c r="J519" s="8">
        <v>2929</v>
      </c>
    </row>
    <row r="520" spans="1:10" ht="15">
      <c r="A520" s="14">
        <v>233</v>
      </c>
      <c r="C520" s="8">
        <v>2042</v>
      </c>
      <c r="D520" s="8">
        <v>469</v>
      </c>
      <c r="E520" s="8">
        <v>507</v>
      </c>
      <c r="F520" s="8">
        <v>1125</v>
      </c>
      <c r="G520" s="8">
        <v>203</v>
      </c>
      <c r="H520" s="8">
        <v>8826</v>
      </c>
      <c r="I520" s="8">
        <v>1022</v>
      </c>
      <c r="J520" s="8">
        <v>3430</v>
      </c>
    </row>
    <row r="521" spans="1:10" ht="15">
      <c r="A521" s="14">
        <v>234</v>
      </c>
      <c r="C521" s="8">
        <v>1218</v>
      </c>
      <c r="D521" s="8">
        <v>815</v>
      </c>
      <c r="E521" s="8">
        <v>315</v>
      </c>
      <c r="F521" s="8">
        <v>797</v>
      </c>
      <c r="G521" s="8">
        <v>0</v>
      </c>
      <c r="H521" s="8">
        <v>7767</v>
      </c>
      <c r="I521" s="8">
        <v>1746</v>
      </c>
      <c r="J521" s="8">
        <v>2747</v>
      </c>
    </row>
    <row r="522" spans="1:10" ht="15">
      <c r="A522" s="14">
        <v>235</v>
      </c>
      <c r="C522" s="8">
        <v>1586</v>
      </c>
      <c r="D522" s="8">
        <v>597</v>
      </c>
      <c r="E522" s="8">
        <v>939</v>
      </c>
      <c r="F522" s="8">
        <v>1441</v>
      </c>
      <c r="G522" s="8">
        <v>0</v>
      </c>
      <c r="H522" s="8">
        <v>6221</v>
      </c>
      <c r="I522" s="8">
        <v>3152</v>
      </c>
      <c r="J522" s="8">
        <v>1314</v>
      </c>
    </row>
    <row r="523" spans="1:10" ht="15">
      <c r="A523" s="14">
        <v>236</v>
      </c>
      <c r="C523" s="8">
        <v>1355</v>
      </c>
      <c r="D523" s="8">
        <v>635</v>
      </c>
      <c r="E523" s="8">
        <v>1042</v>
      </c>
      <c r="F523" s="8">
        <v>1088</v>
      </c>
      <c r="G523" s="8">
        <v>105</v>
      </c>
      <c r="H523" s="8">
        <v>6138</v>
      </c>
      <c r="I523" s="8">
        <v>2391</v>
      </c>
      <c r="J523" s="8">
        <v>1476</v>
      </c>
    </row>
    <row r="524" spans="1:10" ht="15">
      <c r="A524" s="14">
        <v>237</v>
      </c>
      <c r="C524" s="8">
        <v>1598</v>
      </c>
      <c r="D524" s="8">
        <v>307</v>
      </c>
      <c r="E524" s="8">
        <v>1023</v>
      </c>
      <c r="F524" s="8">
        <v>866</v>
      </c>
      <c r="G524" s="8">
        <v>111</v>
      </c>
      <c r="H524" s="8">
        <v>3917</v>
      </c>
      <c r="I524" s="8">
        <v>2435</v>
      </c>
      <c r="J524" s="8">
        <v>960</v>
      </c>
    </row>
    <row r="525" spans="1:10" ht="15">
      <c r="A525" s="14">
        <v>238</v>
      </c>
      <c r="C525" s="8">
        <v>1056</v>
      </c>
      <c r="D525" s="8">
        <v>235</v>
      </c>
      <c r="E525" s="8">
        <v>1215</v>
      </c>
      <c r="F525" s="8">
        <v>580</v>
      </c>
      <c r="G525" s="8">
        <v>0</v>
      </c>
      <c r="H525" s="8">
        <v>9559</v>
      </c>
      <c r="I525" s="8">
        <v>2170</v>
      </c>
      <c r="J525" s="8">
        <v>855</v>
      </c>
    </row>
    <row r="526" spans="1:10" ht="15">
      <c r="A526" s="14">
        <v>239</v>
      </c>
      <c r="C526" s="8">
        <v>723</v>
      </c>
      <c r="D526" s="8">
        <v>116</v>
      </c>
      <c r="E526" s="8">
        <v>389</v>
      </c>
      <c r="F526" s="8">
        <v>944</v>
      </c>
      <c r="G526" s="8">
        <v>178</v>
      </c>
      <c r="H526" s="8">
        <v>7555</v>
      </c>
      <c r="I526" s="8">
        <v>1338</v>
      </c>
      <c r="J526" s="8">
        <v>1478</v>
      </c>
    </row>
    <row r="527" spans="1:10" ht="15">
      <c r="A527" s="14">
        <v>240</v>
      </c>
      <c r="C527" s="8">
        <v>488</v>
      </c>
      <c r="D527" s="8">
        <v>202</v>
      </c>
      <c r="E527" s="8">
        <v>764</v>
      </c>
      <c r="F527" s="8">
        <v>697</v>
      </c>
      <c r="G527" s="8">
        <v>93</v>
      </c>
      <c r="H527" s="8">
        <v>13458</v>
      </c>
      <c r="I527" s="8">
        <v>1199</v>
      </c>
      <c r="J527" s="8">
        <v>1694</v>
      </c>
    </row>
    <row r="528" spans="1:10" ht="15">
      <c r="A528" s="14">
        <v>241</v>
      </c>
      <c r="C528" s="8">
        <v>777</v>
      </c>
      <c r="D528" s="8">
        <v>122</v>
      </c>
      <c r="E528" s="8">
        <v>933</v>
      </c>
      <c r="F528" s="8">
        <v>375</v>
      </c>
      <c r="G528" s="8">
        <v>87</v>
      </c>
      <c r="H528" s="8">
        <v>5238</v>
      </c>
      <c r="I528" s="8">
        <v>1013</v>
      </c>
      <c r="J528" s="8">
        <v>810</v>
      </c>
    </row>
    <row r="529" spans="1:10" ht="15">
      <c r="A529" s="14">
        <v>242</v>
      </c>
      <c r="C529" s="8">
        <v>851</v>
      </c>
      <c r="D529" s="8">
        <v>72</v>
      </c>
      <c r="E529" s="8">
        <v>365</v>
      </c>
      <c r="F529" s="8">
        <v>589</v>
      </c>
      <c r="G529" s="8">
        <v>0</v>
      </c>
      <c r="H529" s="8">
        <v>3946</v>
      </c>
      <c r="I529" s="8">
        <v>1293</v>
      </c>
      <c r="J529" s="8">
        <v>1252</v>
      </c>
    </row>
    <row r="530" spans="1:10" ht="15">
      <c r="A530" s="14">
        <v>243</v>
      </c>
      <c r="C530" s="8">
        <v>278</v>
      </c>
      <c r="D530" s="8">
        <v>131</v>
      </c>
      <c r="E530" s="8">
        <v>298</v>
      </c>
      <c r="F530" s="8">
        <v>946</v>
      </c>
      <c r="G530" s="8">
        <v>65</v>
      </c>
      <c r="H530" s="8">
        <v>4292</v>
      </c>
      <c r="I530" s="8">
        <v>771</v>
      </c>
      <c r="J530" s="8">
        <v>775</v>
      </c>
    </row>
    <row r="531" spans="1:10" ht="15">
      <c r="A531" s="14">
        <v>244</v>
      </c>
      <c r="C531" s="8">
        <v>427</v>
      </c>
      <c r="D531" s="8">
        <v>230</v>
      </c>
      <c r="E531" s="8">
        <v>203</v>
      </c>
      <c r="F531" s="8">
        <v>659</v>
      </c>
      <c r="G531" s="8">
        <v>103</v>
      </c>
      <c r="H531" s="8">
        <v>3798</v>
      </c>
      <c r="I531" s="8">
        <v>911</v>
      </c>
      <c r="J531" s="8">
        <v>644</v>
      </c>
    </row>
    <row r="532" spans="1:10" ht="15">
      <c r="A532" s="14">
        <v>245</v>
      </c>
      <c r="C532" s="8">
        <v>512</v>
      </c>
      <c r="D532" s="8">
        <v>204</v>
      </c>
      <c r="E532" s="8">
        <v>204</v>
      </c>
      <c r="F532" s="8">
        <v>338</v>
      </c>
      <c r="G532" s="8">
        <v>0</v>
      </c>
      <c r="H532" s="8">
        <v>4106</v>
      </c>
      <c r="I532" s="8">
        <v>493</v>
      </c>
      <c r="J532" s="8">
        <v>447</v>
      </c>
    </row>
    <row r="533" spans="1:10" ht="15">
      <c r="A533" s="14">
        <v>246</v>
      </c>
      <c r="C533" s="8">
        <v>524</v>
      </c>
      <c r="D533" s="8">
        <v>53</v>
      </c>
      <c r="E533" s="8">
        <v>311</v>
      </c>
      <c r="F533" s="8">
        <v>531</v>
      </c>
      <c r="G533" s="8">
        <v>357</v>
      </c>
      <c r="H533" s="8">
        <v>3057</v>
      </c>
      <c r="I533" s="8">
        <v>300</v>
      </c>
      <c r="J533" s="8">
        <v>281</v>
      </c>
    </row>
    <row r="534" spans="1:10" ht="15">
      <c r="A534" s="14">
        <v>247</v>
      </c>
      <c r="C534" s="8">
        <v>396</v>
      </c>
      <c r="D534" s="8">
        <v>90</v>
      </c>
      <c r="E534" s="8">
        <v>331</v>
      </c>
      <c r="F534" s="8">
        <v>298</v>
      </c>
      <c r="G534" s="8">
        <v>477</v>
      </c>
      <c r="H534" s="8">
        <v>2274</v>
      </c>
      <c r="I534" s="8">
        <v>380</v>
      </c>
      <c r="J534" s="8">
        <v>274</v>
      </c>
    </row>
    <row r="535" spans="1:10" ht="15">
      <c r="A535" s="14">
        <v>248</v>
      </c>
      <c r="C535" s="8">
        <v>249</v>
      </c>
      <c r="D535" s="8">
        <v>178</v>
      </c>
      <c r="E535" s="8">
        <v>649</v>
      </c>
      <c r="F535" s="8">
        <v>306</v>
      </c>
      <c r="G535" s="8">
        <v>207</v>
      </c>
      <c r="H535" s="8">
        <v>2220</v>
      </c>
      <c r="I535" s="8">
        <v>601</v>
      </c>
      <c r="J535" s="8">
        <v>232</v>
      </c>
    </row>
    <row r="536" spans="1:10" ht="15">
      <c r="A536" s="14">
        <v>249</v>
      </c>
      <c r="C536" s="8">
        <v>234</v>
      </c>
      <c r="D536" s="8">
        <v>263</v>
      </c>
      <c r="E536" s="8">
        <v>683</v>
      </c>
      <c r="F536" s="8">
        <v>226</v>
      </c>
      <c r="G536" s="8">
        <v>211</v>
      </c>
      <c r="H536" s="8">
        <v>3583</v>
      </c>
      <c r="I536" s="8">
        <v>411</v>
      </c>
      <c r="J536" s="8">
        <v>195</v>
      </c>
    </row>
    <row r="537" spans="1:10" ht="15">
      <c r="A537" s="14">
        <v>250</v>
      </c>
      <c r="C537" s="8">
        <v>322</v>
      </c>
      <c r="D537" s="8">
        <v>108</v>
      </c>
      <c r="E537" s="8">
        <v>355</v>
      </c>
      <c r="F537" s="8">
        <v>210</v>
      </c>
      <c r="G537" s="8">
        <v>359</v>
      </c>
      <c r="H537" s="8">
        <v>2243</v>
      </c>
      <c r="I537" s="8">
        <v>179</v>
      </c>
      <c r="J537" s="8">
        <v>407</v>
      </c>
    </row>
    <row r="538" spans="1:10" ht="15">
      <c r="A538" s="14">
        <v>251</v>
      </c>
      <c r="C538" s="8">
        <v>153</v>
      </c>
      <c r="D538" s="8">
        <v>96</v>
      </c>
      <c r="E538" s="8">
        <v>420</v>
      </c>
      <c r="F538" s="8">
        <v>356</v>
      </c>
      <c r="G538" s="8">
        <v>589</v>
      </c>
      <c r="H538" s="8">
        <v>1737</v>
      </c>
      <c r="I538" s="8">
        <v>765</v>
      </c>
      <c r="J538" s="8">
        <v>367</v>
      </c>
    </row>
    <row r="539" spans="1:10" ht="15">
      <c r="A539" s="14">
        <v>252</v>
      </c>
      <c r="C539" s="8">
        <v>189</v>
      </c>
      <c r="D539" s="8">
        <v>69</v>
      </c>
      <c r="E539" s="8">
        <v>263</v>
      </c>
      <c r="F539" s="8">
        <v>67</v>
      </c>
      <c r="G539" s="8">
        <v>595</v>
      </c>
      <c r="H539" s="8">
        <v>1390</v>
      </c>
      <c r="I539" s="8">
        <v>896</v>
      </c>
      <c r="J539" s="8">
        <v>347</v>
      </c>
    </row>
    <row r="540" spans="1:10" ht="15">
      <c r="A540" s="14">
        <v>253</v>
      </c>
      <c r="C540" s="8">
        <v>202</v>
      </c>
      <c r="D540" s="8">
        <v>47</v>
      </c>
      <c r="E540" s="8">
        <v>463</v>
      </c>
      <c r="F540" s="8">
        <v>224</v>
      </c>
      <c r="G540" s="8">
        <v>360</v>
      </c>
      <c r="H540" s="8">
        <v>588</v>
      </c>
      <c r="I540" s="8">
        <v>843</v>
      </c>
      <c r="J540" s="8">
        <v>180</v>
      </c>
    </row>
    <row r="541" spans="1:10" ht="15">
      <c r="A541" s="14">
        <v>254</v>
      </c>
      <c r="C541" s="8">
        <v>146</v>
      </c>
      <c r="D541" s="8">
        <v>50</v>
      </c>
      <c r="E541" s="8">
        <v>394</v>
      </c>
      <c r="F541" s="8">
        <v>249</v>
      </c>
      <c r="G541" s="8">
        <v>136</v>
      </c>
      <c r="H541" s="8">
        <v>438</v>
      </c>
      <c r="I541" s="8">
        <v>525</v>
      </c>
      <c r="J541" s="8">
        <v>72</v>
      </c>
    </row>
    <row r="542" spans="1:10" ht="15">
      <c r="A542" s="14">
        <v>255</v>
      </c>
      <c r="C542" s="8">
        <v>338</v>
      </c>
      <c r="D542" s="8">
        <v>0</v>
      </c>
      <c r="E542" s="8">
        <v>447</v>
      </c>
      <c r="F542" s="8">
        <v>211</v>
      </c>
      <c r="G542" s="8">
        <v>178</v>
      </c>
      <c r="H542" s="8">
        <v>731</v>
      </c>
      <c r="I542" s="8">
        <v>901</v>
      </c>
      <c r="J542" s="8">
        <v>125</v>
      </c>
    </row>
    <row r="543" spans="1:10" ht="15">
      <c r="A543" s="14">
        <v>256</v>
      </c>
      <c r="C543" s="8">
        <v>276</v>
      </c>
      <c r="D543" s="8">
        <v>0</v>
      </c>
      <c r="E543" s="8">
        <v>261</v>
      </c>
      <c r="F543" s="8">
        <v>129</v>
      </c>
      <c r="G543" s="8">
        <v>519</v>
      </c>
      <c r="H543" s="8">
        <v>913</v>
      </c>
      <c r="I543" s="8">
        <v>602</v>
      </c>
      <c r="J543" s="8">
        <v>184</v>
      </c>
    </row>
    <row r="544" spans="1:10" ht="15">
      <c r="A544" s="14">
        <v>257</v>
      </c>
      <c r="C544" s="8">
        <v>173</v>
      </c>
      <c r="D544" s="8">
        <v>62</v>
      </c>
      <c r="E544" s="8">
        <v>156</v>
      </c>
      <c r="F544" s="8">
        <v>82</v>
      </c>
      <c r="G544" s="8">
        <v>226</v>
      </c>
      <c r="H544" s="8">
        <v>557</v>
      </c>
      <c r="I544" s="8">
        <v>305</v>
      </c>
      <c r="J544" s="8">
        <v>200</v>
      </c>
    </row>
    <row r="545" spans="1:10" ht="15">
      <c r="A545" s="14">
        <v>258</v>
      </c>
      <c r="C545" s="8">
        <v>155</v>
      </c>
      <c r="D545" s="8">
        <v>99</v>
      </c>
      <c r="E545" s="8">
        <v>224</v>
      </c>
      <c r="F545" s="8">
        <v>112</v>
      </c>
      <c r="G545" s="8">
        <v>351</v>
      </c>
      <c r="H545" s="8">
        <v>417</v>
      </c>
      <c r="I545" s="8">
        <v>287</v>
      </c>
      <c r="J545" s="8">
        <v>507</v>
      </c>
    </row>
    <row r="546" spans="1:10" ht="15">
      <c r="A546" s="14">
        <v>259</v>
      </c>
      <c r="C546" s="8">
        <v>129</v>
      </c>
      <c r="D546" s="8">
        <v>99</v>
      </c>
      <c r="E546" s="8">
        <v>240</v>
      </c>
      <c r="F546" s="8">
        <v>148</v>
      </c>
      <c r="G546" s="8">
        <v>317</v>
      </c>
      <c r="H546" s="8">
        <v>246</v>
      </c>
      <c r="I546" s="8">
        <v>115</v>
      </c>
      <c r="J546" s="8">
        <v>592</v>
      </c>
    </row>
    <row r="547" spans="1:10" ht="15">
      <c r="A547" s="14">
        <v>260</v>
      </c>
      <c r="C547" s="8">
        <v>227</v>
      </c>
      <c r="D547" s="8">
        <v>33</v>
      </c>
      <c r="E547" s="8">
        <v>152</v>
      </c>
      <c r="F547" s="8">
        <v>290</v>
      </c>
      <c r="G547" s="8">
        <v>396</v>
      </c>
      <c r="H547" s="8">
        <v>306</v>
      </c>
      <c r="I547" s="8">
        <v>103</v>
      </c>
      <c r="J547" s="8">
        <v>282</v>
      </c>
    </row>
    <row r="548" spans="1:10" ht="15">
      <c r="A548" s="14">
        <v>261</v>
      </c>
      <c r="C548" s="8">
        <v>95</v>
      </c>
      <c r="D548" s="8">
        <v>18</v>
      </c>
      <c r="E548" s="8">
        <v>230</v>
      </c>
      <c r="F548" s="8">
        <v>99</v>
      </c>
      <c r="G548" s="8">
        <v>282</v>
      </c>
      <c r="H548" s="8">
        <v>634</v>
      </c>
      <c r="I548" s="8">
        <v>137</v>
      </c>
      <c r="J548" s="8">
        <v>407</v>
      </c>
    </row>
    <row r="549" spans="1:10" ht="15">
      <c r="A549" s="14">
        <v>262</v>
      </c>
      <c r="C549" s="8">
        <v>390</v>
      </c>
      <c r="D549" s="8">
        <v>78</v>
      </c>
      <c r="E549" s="8">
        <v>326</v>
      </c>
      <c r="F549" s="8">
        <v>91</v>
      </c>
      <c r="G549" s="8">
        <v>346</v>
      </c>
      <c r="H549" s="8">
        <v>674</v>
      </c>
      <c r="I549" s="8">
        <v>129</v>
      </c>
      <c r="J549" s="8">
        <v>232</v>
      </c>
    </row>
    <row r="550" spans="1:10" ht="15">
      <c r="A550" s="14">
        <v>263</v>
      </c>
      <c r="C550" s="8">
        <v>205</v>
      </c>
      <c r="D550" s="8">
        <v>175</v>
      </c>
      <c r="E550" s="8">
        <v>440</v>
      </c>
      <c r="F550" s="8">
        <v>72</v>
      </c>
      <c r="G550" s="8">
        <v>201</v>
      </c>
      <c r="H550" s="8">
        <v>749</v>
      </c>
      <c r="I550" s="8">
        <v>159</v>
      </c>
      <c r="J550" s="8">
        <v>77</v>
      </c>
    </row>
    <row r="551" spans="1:10" ht="15">
      <c r="A551" s="14">
        <v>264</v>
      </c>
      <c r="C551" s="8">
        <v>113</v>
      </c>
      <c r="D551" s="8">
        <v>0</v>
      </c>
      <c r="E551" s="8">
        <v>220</v>
      </c>
      <c r="F551" s="8">
        <v>182</v>
      </c>
      <c r="G551" s="8">
        <v>0</v>
      </c>
      <c r="H551" s="8">
        <v>660</v>
      </c>
      <c r="I551" s="8">
        <v>148</v>
      </c>
      <c r="J551" s="8">
        <v>175</v>
      </c>
    </row>
    <row r="552" spans="1:10" ht="15">
      <c r="A552" s="14">
        <v>265</v>
      </c>
      <c r="C552" s="8">
        <v>152</v>
      </c>
      <c r="D552" s="8">
        <v>0</v>
      </c>
      <c r="E552" s="8">
        <v>225</v>
      </c>
      <c r="F552" s="8">
        <v>129</v>
      </c>
      <c r="G552" s="8">
        <v>117</v>
      </c>
      <c r="H552" s="8">
        <v>468</v>
      </c>
      <c r="I552" s="8">
        <v>206</v>
      </c>
      <c r="J552" s="8">
        <v>91</v>
      </c>
    </row>
    <row r="553" spans="1:10" ht="15">
      <c r="A553" s="14">
        <v>266</v>
      </c>
      <c r="C553" s="8">
        <v>125</v>
      </c>
      <c r="D553" s="8">
        <v>35</v>
      </c>
      <c r="E553" s="8">
        <v>158</v>
      </c>
      <c r="F553" s="8">
        <v>139</v>
      </c>
      <c r="G553" s="8">
        <v>473</v>
      </c>
      <c r="H553" s="8">
        <v>587</v>
      </c>
      <c r="I553" s="8">
        <v>176</v>
      </c>
      <c r="J553" s="8">
        <v>36</v>
      </c>
    </row>
    <row r="554" spans="1:10" ht="15">
      <c r="A554" s="14">
        <v>267</v>
      </c>
      <c r="C554" s="8">
        <v>222</v>
      </c>
      <c r="D554" s="8">
        <v>0</v>
      </c>
      <c r="E554" s="8">
        <v>76</v>
      </c>
      <c r="F554" s="8">
        <v>98</v>
      </c>
      <c r="G554" s="8">
        <v>583</v>
      </c>
      <c r="H554" s="8">
        <v>142</v>
      </c>
      <c r="I554" s="8">
        <v>198</v>
      </c>
      <c r="J554" s="8">
        <v>0</v>
      </c>
    </row>
    <row r="555" spans="1:10" ht="15">
      <c r="A555" s="14">
        <v>268</v>
      </c>
      <c r="C555" s="8">
        <v>139</v>
      </c>
      <c r="D555" s="8">
        <v>24</v>
      </c>
      <c r="E555" s="8">
        <v>146</v>
      </c>
      <c r="F555" s="8">
        <v>120</v>
      </c>
      <c r="G555" s="8">
        <v>193</v>
      </c>
      <c r="H555" s="8">
        <v>199</v>
      </c>
      <c r="I555" s="8">
        <v>104</v>
      </c>
      <c r="J555" s="8">
        <v>92</v>
      </c>
    </row>
    <row r="556" spans="1:10" ht="15">
      <c r="A556" s="14">
        <v>269</v>
      </c>
      <c r="C556" s="8">
        <v>120</v>
      </c>
      <c r="D556" s="8">
        <v>74</v>
      </c>
      <c r="E556" s="8">
        <v>252</v>
      </c>
      <c r="F556" s="8">
        <v>192</v>
      </c>
      <c r="G556" s="8">
        <v>105</v>
      </c>
      <c r="H556" s="8">
        <v>374</v>
      </c>
      <c r="I556" s="8">
        <v>164</v>
      </c>
      <c r="J556" s="8">
        <v>88</v>
      </c>
    </row>
    <row r="557" spans="1:10" ht="15">
      <c r="A557" s="14">
        <v>270</v>
      </c>
      <c r="C557" s="8">
        <v>159</v>
      </c>
      <c r="D557" s="8">
        <v>28</v>
      </c>
      <c r="E557" s="8">
        <v>182</v>
      </c>
      <c r="F557" s="8">
        <v>151</v>
      </c>
      <c r="G557" s="8">
        <v>35</v>
      </c>
      <c r="H557" s="8">
        <v>738</v>
      </c>
      <c r="I557" s="8">
        <v>155</v>
      </c>
      <c r="J557" s="8">
        <v>34</v>
      </c>
    </row>
    <row r="558" spans="1:10" ht="15">
      <c r="A558" s="14">
        <v>271</v>
      </c>
      <c r="C558" s="8">
        <v>164</v>
      </c>
      <c r="D558" s="8">
        <v>71</v>
      </c>
      <c r="E558" s="8">
        <v>146</v>
      </c>
      <c r="F558" s="8">
        <v>200</v>
      </c>
      <c r="G558" s="8">
        <v>93</v>
      </c>
      <c r="H558" s="8">
        <v>615</v>
      </c>
      <c r="I558" s="8">
        <v>334</v>
      </c>
      <c r="J558" s="8">
        <v>119</v>
      </c>
    </row>
    <row r="559" spans="1:10" ht="15">
      <c r="A559" s="14">
        <v>272</v>
      </c>
      <c r="C559" s="8">
        <v>86</v>
      </c>
      <c r="D559" s="8">
        <v>29</v>
      </c>
      <c r="E559" s="8">
        <v>104</v>
      </c>
      <c r="F559" s="8">
        <v>104</v>
      </c>
      <c r="G559" s="8">
        <v>42</v>
      </c>
      <c r="H559" s="8">
        <v>428</v>
      </c>
      <c r="I559" s="8">
        <v>148</v>
      </c>
      <c r="J559" s="8">
        <v>21</v>
      </c>
    </row>
    <row r="560" spans="1:10" ht="15">
      <c r="A560" s="14">
        <v>273</v>
      </c>
      <c r="C560" s="8">
        <v>41</v>
      </c>
      <c r="D560" s="8">
        <v>29</v>
      </c>
      <c r="E560" s="8">
        <v>86</v>
      </c>
      <c r="F560" s="8">
        <v>167</v>
      </c>
      <c r="G560" s="8">
        <v>50</v>
      </c>
      <c r="H560" s="8">
        <v>270</v>
      </c>
      <c r="I560" s="8">
        <v>123</v>
      </c>
      <c r="J560" s="8">
        <v>51</v>
      </c>
    </row>
    <row r="561" spans="1:3" ht="15">
      <c r="A561" s="14" t="s">
        <v>0</v>
      </c>
      <c r="B561" s="8" t="s">
        <v>1</v>
      </c>
      <c r="C561" s="8" t="s">
        <v>2</v>
      </c>
    </row>
    <row r="562" spans="1:5" ht="15">
      <c r="A562" s="14" t="s">
        <v>32</v>
      </c>
      <c r="B562" s="8" t="s">
        <v>33</v>
      </c>
      <c r="C562" s="8" t="s">
        <v>34</v>
      </c>
      <c r="D562" s="8" t="s">
        <v>35</v>
      </c>
      <c r="E562" s="8" t="s">
        <v>36</v>
      </c>
    </row>
    <row r="563" spans="1:10" ht="15">
      <c r="A563" s="14" t="s">
        <v>8</v>
      </c>
      <c r="B563" s="8">
        <v>1996</v>
      </c>
      <c r="C563" s="8">
        <v>1997</v>
      </c>
      <c r="D563" s="8">
        <v>1998</v>
      </c>
      <c r="E563" s="8">
        <v>1995</v>
      </c>
      <c r="F563" s="8">
        <v>1999</v>
      </c>
      <c r="G563" s="8">
        <v>2000</v>
      </c>
      <c r="H563" s="8">
        <v>2001</v>
      </c>
      <c r="I563" s="8">
        <v>2002</v>
      </c>
      <c r="J563" s="8">
        <v>2003</v>
      </c>
    </row>
    <row r="564" spans="1:4" ht="15">
      <c r="A564" s="14">
        <v>91</v>
      </c>
      <c r="B564" s="8">
        <v>19</v>
      </c>
      <c r="D564" s="8">
        <v>10</v>
      </c>
    </row>
    <row r="565" spans="1:4" ht="15">
      <c r="A565" s="14">
        <v>92</v>
      </c>
      <c r="B565" s="8">
        <v>18</v>
      </c>
      <c r="C565" s="8">
        <v>23</v>
      </c>
      <c r="D565" s="8">
        <v>12</v>
      </c>
    </row>
    <row r="566" spans="1:4" ht="15">
      <c r="A566" s="14">
        <v>93</v>
      </c>
      <c r="B566" s="8">
        <v>19</v>
      </c>
      <c r="C566" s="8">
        <v>0</v>
      </c>
      <c r="D566" s="8">
        <v>11</v>
      </c>
    </row>
    <row r="567" spans="1:4" ht="15">
      <c r="A567" s="14">
        <v>94</v>
      </c>
      <c r="B567" s="8">
        <v>0</v>
      </c>
      <c r="C567" s="8">
        <v>0</v>
      </c>
      <c r="D567" s="8">
        <v>8</v>
      </c>
    </row>
    <row r="568" spans="1:4" ht="15">
      <c r="A568" s="14">
        <v>95</v>
      </c>
      <c r="B568" s="8">
        <v>23</v>
      </c>
      <c r="C568" s="8">
        <v>0</v>
      </c>
      <c r="D568" s="8">
        <v>28</v>
      </c>
    </row>
    <row r="569" spans="1:4" ht="15">
      <c r="A569" s="14">
        <v>96</v>
      </c>
      <c r="B569" s="8">
        <v>0</v>
      </c>
      <c r="C569" s="8">
        <v>16</v>
      </c>
      <c r="D569" s="8">
        <v>11</v>
      </c>
    </row>
    <row r="570" spans="1:4" ht="15">
      <c r="A570" s="14">
        <v>97</v>
      </c>
      <c r="B570" s="8">
        <v>0</v>
      </c>
      <c r="C570" s="8">
        <v>0</v>
      </c>
      <c r="D570" s="8">
        <v>0</v>
      </c>
    </row>
    <row r="571" spans="1:4" ht="15">
      <c r="A571" s="14">
        <v>98</v>
      </c>
      <c r="B571" s="8">
        <v>26</v>
      </c>
      <c r="C571" s="8">
        <v>31</v>
      </c>
      <c r="D571" s="8">
        <v>0</v>
      </c>
    </row>
    <row r="572" spans="1:4" ht="15">
      <c r="A572" s="14">
        <v>99</v>
      </c>
      <c r="B572" s="8">
        <v>72</v>
      </c>
      <c r="C572" s="8">
        <v>17</v>
      </c>
      <c r="D572" s="8">
        <v>17</v>
      </c>
    </row>
    <row r="573" spans="1:4" ht="15">
      <c r="A573" s="14">
        <v>100</v>
      </c>
      <c r="B573" s="8">
        <v>0</v>
      </c>
      <c r="C573" s="8">
        <v>0</v>
      </c>
      <c r="D573" s="8">
        <v>0</v>
      </c>
    </row>
    <row r="574" spans="1:4" ht="15">
      <c r="A574" s="14">
        <v>101</v>
      </c>
      <c r="B574" s="8">
        <v>86</v>
      </c>
      <c r="C574" s="8">
        <v>0</v>
      </c>
      <c r="D574" s="8">
        <v>0</v>
      </c>
    </row>
    <row r="575" spans="1:4" ht="15">
      <c r="A575" s="14">
        <v>102</v>
      </c>
      <c r="B575" s="8">
        <v>0</v>
      </c>
      <c r="C575" s="8">
        <v>15</v>
      </c>
      <c r="D575" s="8">
        <v>0</v>
      </c>
    </row>
    <row r="576" spans="1:4" ht="15">
      <c r="A576" s="14">
        <v>103</v>
      </c>
      <c r="B576" s="8">
        <v>0</v>
      </c>
      <c r="C576" s="8">
        <v>12</v>
      </c>
      <c r="D576" s="8">
        <v>0</v>
      </c>
    </row>
    <row r="577" spans="1:4" ht="15">
      <c r="A577" s="14">
        <v>104</v>
      </c>
      <c r="B577" s="8">
        <v>0</v>
      </c>
      <c r="C577" s="8">
        <v>0</v>
      </c>
      <c r="D577" s="8">
        <v>9</v>
      </c>
    </row>
    <row r="578" spans="1:4" ht="15">
      <c r="A578" s="14">
        <v>105</v>
      </c>
      <c r="B578" s="8">
        <v>0</v>
      </c>
      <c r="C578" s="8">
        <v>14</v>
      </c>
      <c r="D578" s="8">
        <v>26</v>
      </c>
    </row>
    <row r="579" spans="1:4" ht="15">
      <c r="A579" s="14">
        <v>106</v>
      </c>
      <c r="B579" s="8">
        <v>41</v>
      </c>
      <c r="C579" s="8">
        <v>0</v>
      </c>
      <c r="D579" s="8">
        <v>8</v>
      </c>
    </row>
    <row r="580" spans="1:4" ht="15">
      <c r="A580" s="14">
        <v>107</v>
      </c>
      <c r="B580" s="8">
        <v>77</v>
      </c>
      <c r="C580" s="8">
        <v>0</v>
      </c>
      <c r="D580" s="8">
        <v>10</v>
      </c>
    </row>
    <row r="581" spans="1:4" ht="15">
      <c r="A581" s="14">
        <v>108</v>
      </c>
      <c r="B581" s="8">
        <v>0</v>
      </c>
      <c r="C581" s="8">
        <v>17</v>
      </c>
      <c r="D581" s="8">
        <v>37</v>
      </c>
    </row>
    <row r="582" spans="1:4" ht="15">
      <c r="A582" s="14">
        <v>109</v>
      </c>
      <c r="B582" s="8">
        <v>440403</v>
      </c>
      <c r="C582" s="8">
        <v>0</v>
      </c>
      <c r="D582" s="8">
        <v>16</v>
      </c>
    </row>
    <row r="583" spans="1:4" ht="15">
      <c r="A583" s="14">
        <v>110</v>
      </c>
      <c r="B583" s="8">
        <v>26483</v>
      </c>
      <c r="C583" s="8">
        <v>37</v>
      </c>
      <c r="D583" s="8">
        <v>26</v>
      </c>
    </row>
    <row r="584" spans="1:4" ht="15">
      <c r="A584" s="14">
        <v>111</v>
      </c>
      <c r="B584" s="8">
        <v>4691</v>
      </c>
      <c r="C584" s="8">
        <v>0</v>
      </c>
      <c r="D584" s="8">
        <v>0</v>
      </c>
    </row>
    <row r="585" spans="1:4" ht="15">
      <c r="A585" s="14">
        <v>112</v>
      </c>
      <c r="B585" s="8">
        <v>2912</v>
      </c>
      <c r="C585" s="8">
        <v>0</v>
      </c>
      <c r="D585" s="8">
        <v>0</v>
      </c>
    </row>
    <row r="586" spans="1:4" ht="15">
      <c r="A586" s="14">
        <v>113</v>
      </c>
      <c r="B586" s="8">
        <v>2874</v>
      </c>
      <c r="C586" s="8">
        <v>54</v>
      </c>
      <c r="D586" s="8">
        <v>0</v>
      </c>
    </row>
    <row r="587" spans="1:4" ht="15">
      <c r="A587" s="14">
        <v>114</v>
      </c>
      <c r="B587" s="8">
        <v>5143</v>
      </c>
      <c r="C587" s="8">
        <v>0</v>
      </c>
      <c r="D587" s="8">
        <v>0</v>
      </c>
    </row>
    <row r="588" spans="1:4" ht="15">
      <c r="A588" s="14">
        <v>115</v>
      </c>
      <c r="B588" s="8">
        <v>2238</v>
      </c>
      <c r="C588" s="8">
        <v>0</v>
      </c>
      <c r="D588" s="8">
        <v>0</v>
      </c>
    </row>
    <row r="589" spans="1:4" ht="15">
      <c r="A589" s="14">
        <v>116</v>
      </c>
      <c r="B589" s="8">
        <v>620</v>
      </c>
      <c r="C589" s="8">
        <v>0</v>
      </c>
      <c r="D589" s="8">
        <v>0</v>
      </c>
    </row>
    <row r="590" spans="1:4" ht="15">
      <c r="A590" s="14">
        <v>117</v>
      </c>
      <c r="B590" s="8">
        <v>519</v>
      </c>
      <c r="C590" s="8">
        <v>0</v>
      </c>
      <c r="D590" s="8">
        <v>0</v>
      </c>
    </row>
    <row r="591" spans="1:4" ht="15">
      <c r="A591" s="14">
        <v>118</v>
      </c>
      <c r="B591" s="8">
        <v>731</v>
      </c>
      <c r="C591" s="8">
        <v>0</v>
      </c>
      <c r="D591" s="8">
        <v>0</v>
      </c>
    </row>
    <row r="592" spans="1:4" ht="15">
      <c r="A592" s="14">
        <v>119</v>
      </c>
      <c r="B592" s="8">
        <v>227</v>
      </c>
      <c r="C592" s="8">
        <v>157</v>
      </c>
      <c r="D592" s="8">
        <v>118</v>
      </c>
    </row>
    <row r="593" spans="1:4" ht="15">
      <c r="A593" s="14">
        <v>120</v>
      </c>
      <c r="B593" s="8">
        <v>85</v>
      </c>
      <c r="C593" s="8">
        <v>0</v>
      </c>
      <c r="D593" s="8">
        <v>93</v>
      </c>
    </row>
    <row r="594" spans="1:4" ht="15">
      <c r="A594" s="14">
        <v>121</v>
      </c>
      <c r="B594" s="8">
        <v>250</v>
      </c>
      <c r="C594" s="8">
        <v>0</v>
      </c>
      <c r="D594" s="8">
        <v>210</v>
      </c>
    </row>
    <row r="595" spans="1:4" ht="15">
      <c r="A595" s="14">
        <v>122</v>
      </c>
      <c r="B595" s="8">
        <v>241</v>
      </c>
      <c r="C595" s="8">
        <v>55</v>
      </c>
      <c r="D595" s="8">
        <v>463</v>
      </c>
    </row>
    <row r="596" spans="1:4" ht="15">
      <c r="A596" s="14">
        <v>123</v>
      </c>
      <c r="B596" s="8">
        <v>222</v>
      </c>
      <c r="C596" s="8">
        <v>104</v>
      </c>
      <c r="D596" s="8">
        <v>444</v>
      </c>
    </row>
    <row r="597" spans="1:4" ht="15">
      <c r="A597" s="14">
        <v>124</v>
      </c>
      <c r="B597" s="8">
        <v>121</v>
      </c>
      <c r="C597" s="8">
        <v>49</v>
      </c>
      <c r="D597" s="8">
        <v>746</v>
      </c>
    </row>
    <row r="598" spans="1:4" ht="15">
      <c r="A598" s="14">
        <v>125</v>
      </c>
      <c r="B598" s="8">
        <v>0</v>
      </c>
      <c r="C598" s="8">
        <v>0</v>
      </c>
      <c r="D598" s="8">
        <v>273</v>
      </c>
    </row>
    <row r="599" spans="1:4" ht="15">
      <c r="A599" s="14">
        <v>126</v>
      </c>
      <c r="B599" s="8">
        <v>147</v>
      </c>
      <c r="C599" s="8">
        <v>49</v>
      </c>
      <c r="D599" s="8">
        <v>399</v>
      </c>
    </row>
    <row r="600" spans="1:4" ht="15">
      <c r="A600" s="14">
        <v>127</v>
      </c>
      <c r="B600" s="8">
        <v>131</v>
      </c>
      <c r="C600" s="8">
        <v>101</v>
      </c>
      <c r="D600" s="8">
        <v>833</v>
      </c>
    </row>
    <row r="601" spans="1:4" ht="15">
      <c r="A601" s="14">
        <v>128</v>
      </c>
      <c r="B601" s="8">
        <v>98</v>
      </c>
      <c r="C601" s="8">
        <v>94</v>
      </c>
      <c r="D601" s="8">
        <v>807</v>
      </c>
    </row>
    <row r="602" spans="1:4" ht="15">
      <c r="A602" s="14">
        <v>129</v>
      </c>
      <c r="B602" s="8">
        <v>0</v>
      </c>
      <c r="C602" s="8">
        <v>0</v>
      </c>
      <c r="D602" s="8">
        <v>1729</v>
      </c>
    </row>
    <row r="603" spans="1:4" ht="15">
      <c r="A603" s="14">
        <v>130</v>
      </c>
      <c r="B603" s="8">
        <v>228</v>
      </c>
      <c r="C603" s="8">
        <v>47</v>
      </c>
      <c r="D603" s="8">
        <v>575</v>
      </c>
    </row>
    <row r="604" spans="1:4" ht="15">
      <c r="A604" s="14">
        <v>131</v>
      </c>
      <c r="B604" s="8">
        <v>52</v>
      </c>
      <c r="C604" s="8">
        <v>0</v>
      </c>
      <c r="D604" s="8">
        <v>245</v>
      </c>
    </row>
    <row r="605" spans="1:4" ht="15">
      <c r="A605" s="14">
        <v>132</v>
      </c>
      <c r="B605" s="8">
        <v>65</v>
      </c>
      <c r="C605" s="8">
        <v>0</v>
      </c>
      <c r="D605" s="8">
        <v>161</v>
      </c>
    </row>
    <row r="606" spans="1:4" ht="15">
      <c r="A606" s="14">
        <v>133</v>
      </c>
      <c r="B606" s="8">
        <v>40</v>
      </c>
      <c r="C606" s="8">
        <v>124</v>
      </c>
      <c r="D606" s="8">
        <v>353</v>
      </c>
    </row>
    <row r="607" spans="1:4" ht="15">
      <c r="A607" s="14">
        <v>134</v>
      </c>
      <c r="B607" s="8">
        <v>39</v>
      </c>
      <c r="C607" s="8">
        <v>0</v>
      </c>
      <c r="D607" s="8">
        <v>21</v>
      </c>
    </row>
    <row r="608" spans="1:4" ht="15">
      <c r="A608" s="14">
        <v>135</v>
      </c>
      <c r="B608" s="8">
        <v>0</v>
      </c>
      <c r="C608" s="8">
        <v>0</v>
      </c>
      <c r="D608" s="8">
        <v>479</v>
      </c>
    </row>
    <row r="609" spans="1:4" ht="15">
      <c r="A609" s="14">
        <v>136</v>
      </c>
      <c r="B609" s="8">
        <v>419</v>
      </c>
      <c r="C609" s="8">
        <v>0</v>
      </c>
      <c r="D609" s="8">
        <v>401</v>
      </c>
    </row>
    <row r="610" spans="1:4" ht="15">
      <c r="A610" s="14">
        <v>137</v>
      </c>
      <c r="B610" s="8">
        <v>23655</v>
      </c>
      <c r="C610" s="8">
        <v>348</v>
      </c>
      <c r="D610" s="8">
        <v>0</v>
      </c>
    </row>
    <row r="611" spans="1:4" ht="15">
      <c r="A611" s="14">
        <v>138</v>
      </c>
      <c r="B611" s="8">
        <v>77363</v>
      </c>
      <c r="C611" s="8">
        <v>464</v>
      </c>
      <c r="D611" s="8">
        <v>417</v>
      </c>
    </row>
    <row r="612" spans="1:4" ht="15">
      <c r="A612" s="14">
        <v>139</v>
      </c>
      <c r="B612" s="8">
        <v>37625</v>
      </c>
      <c r="C612" s="8">
        <v>117</v>
      </c>
      <c r="D612" s="8">
        <v>41</v>
      </c>
    </row>
    <row r="613" spans="1:4" ht="15">
      <c r="A613" s="14">
        <v>140</v>
      </c>
      <c r="B613" s="8">
        <v>39632</v>
      </c>
      <c r="C613" s="8">
        <v>374</v>
      </c>
      <c r="D613" s="8">
        <v>0</v>
      </c>
    </row>
    <row r="614" spans="1:4" ht="15">
      <c r="A614" s="14">
        <v>141</v>
      </c>
      <c r="B614" s="8">
        <v>14988</v>
      </c>
      <c r="C614" s="8">
        <v>310</v>
      </c>
      <c r="D614" s="8">
        <v>174</v>
      </c>
    </row>
    <row r="615" spans="1:4" ht="15">
      <c r="A615" s="14">
        <v>142</v>
      </c>
      <c r="B615" s="8">
        <v>6279</v>
      </c>
      <c r="C615" s="8">
        <v>232</v>
      </c>
      <c r="D615" s="8">
        <v>41</v>
      </c>
    </row>
    <row r="616" spans="1:4" ht="15">
      <c r="A616" s="14">
        <v>143</v>
      </c>
      <c r="B616" s="8">
        <v>4659</v>
      </c>
      <c r="C616" s="8">
        <v>390</v>
      </c>
      <c r="D616" s="8">
        <v>168</v>
      </c>
    </row>
    <row r="617" spans="1:4" ht="15">
      <c r="A617" s="14">
        <v>144</v>
      </c>
      <c r="B617" s="8">
        <v>2539</v>
      </c>
      <c r="C617" s="8">
        <v>510</v>
      </c>
      <c r="D617" s="8">
        <v>198</v>
      </c>
    </row>
    <row r="618" spans="1:4" ht="15">
      <c r="A618" s="14">
        <v>145</v>
      </c>
      <c r="B618" s="8">
        <v>2355</v>
      </c>
      <c r="C618" s="8">
        <v>1010</v>
      </c>
      <c r="D618" s="8">
        <v>0</v>
      </c>
    </row>
    <row r="619" spans="1:4" ht="15">
      <c r="A619" s="14">
        <v>146</v>
      </c>
      <c r="B619" s="8">
        <v>1450</v>
      </c>
      <c r="C619" s="8">
        <v>374</v>
      </c>
      <c r="D619" s="8">
        <v>41</v>
      </c>
    </row>
    <row r="620" spans="1:4" ht="15">
      <c r="A620" s="14">
        <v>147</v>
      </c>
      <c r="B620" s="8">
        <v>1746</v>
      </c>
      <c r="C620" s="8">
        <v>939</v>
      </c>
      <c r="D620" s="8">
        <v>318</v>
      </c>
    </row>
    <row r="621" spans="1:4" ht="15">
      <c r="A621" s="14">
        <v>148</v>
      </c>
      <c r="B621" s="8">
        <v>1795</v>
      </c>
      <c r="C621" s="8">
        <v>632</v>
      </c>
      <c r="D621" s="8">
        <v>80</v>
      </c>
    </row>
    <row r="622" spans="1:4" ht="15">
      <c r="A622" s="14">
        <v>149</v>
      </c>
      <c r="B622" s="8">
        <v>2098</v>
      </c>
      <c r="C622" s="8">
        <v>1047</v>
      </c>
      <c r="D622" s="8">
        <v>644</v>
      </c>
    </row>
    <row r="623" spans="1:4" ht="15">
      <c r="A623" s="14">
        <v>150</v>
      </c>
      <c r="B623" s="8">
        <v>3640</v>
      </c>
      <c r="C623" s="8">
        <v>925</v>
      </c>
      <c r="D623" s="8">
        <v>906</v>
      </c>
    </row>
    <row r="624" spans="1:4" ht="15">
      <c r="A624" s="14">
        <v>151</v>
      </c>
      <c r="B624" s="8">
        <v>1819</v>
      </c>
      <c r="C624" s="8">
        <v>920</v>
      </c>
      <c r="D624" s="8">
        <v>746</v>
      </c>
    </row>
    <row r="625" spans="1:4" ht="15">
      <c r="A625" s="14">
        <v>152</v>
      </c>
      <c r="B625" s="8">
        <v>1465</v>
      </c>
      <c r="C625" s="8">
        <v>604</v>
      </c>
      <c r="D625" s="8">
        <v>4224</v>
      </c>
    </row>
    <row r="626" spans="1:4" ht="15">
      <c r="A626" s="14">
        <v>153</v>
      </c>
      <c r="B626" s="8">
        <v>1962</v>
      </c>
      <c r="C626" s="8">
        <v>735</v>
      </c>
      <c r="D626" s="8">
        <v>2660</v>
      </c>
    </row>
    <row r="627" spans="1:4" ht="15">
      <c r="A627" s="14">
        <v>154</v>
      </c>
      <c r="B627" s="8">
        <v>1978</v>
      </c>
      <c r="C627" s="8">
        <v>1109</v>
      </c>
      <c r="D627" s="8">
        <v>3018</v>
      </c>
    </row>
    <row r="628" spans="1:4" ht="15">
      <c r="A628" s="14">
        <v>155</v>
      </c>
      <c r="B628" s="8">
        <v>2763</v>
      </c>
      <c r="C628" s="8">
        <v>1473</v>
      </c>
      <c r="D628" s="8">
        <v>1370</v>
      </c>
    </row>
    <row r="629" spans="1:4" ht="15">
      <c r="A629" s="14">
        <v>156</v>
      </c>
      <c r="B629" s="8">
        <v>4111</v>
      </c>
      <c r="C629" s="8">
        <v>617</v>
      </c>
      <c r="D629" s="8">
        <v>727</v>
      </c>
    </row>
    <row r="630" spans="1:4" ht="15">
      <c r="A630" s="14">
        <v>157</v>
      </c>
      <c r="B630" s="8">
        <v>4544</v>
      </c>
      <c r="C630" s="8">
        <v>847</v>
      </c>
      <c r="D630" s="8">
        <v>369</v>
      </c>
    </row>
    <row r="631" spans="1:4" ht="15">
      <c r="A631" s="14">
        <v>158</v>
      </c>
      <c r="B631" s="8">
        <v>6836</v>
      </c>
      <c r="C631" s="8">
        <v>884</v>
      </c>
      <c r="D631" s="8">
        <v>174</v>
      </c>
    </row>
    <row r="632" spans="1:4" ht="15">
      <c r="A632" s="14">
        <v>159</v>
      </c>
      <c r="B632" s="8">
        <v>12286</v>
      </c>
      <c r="C632" s="8">
        <v>1140</v>
      </c>
      <c r="D632" s="8">
        <v>167</v>
      </c>
    </row>
    <row r="633" spans="1:4" ht="15">
      <c r="A633" s="14">
        <v>160</v>
      </c>
      <c r="B633" s="8">
        <v>21293</v>
      </c>
      <c r="C633" s="8">
        <v>1496</v>
      </c>
      <c r="D633" s="8">
        <v>142</v>
      </c>
    </row>
    <row r="634" spans="1:4" ht="15">
      <c r="A634" s="14">
        <v>161</v>
      </c>
      <c r="B634" s="8">
        <v>23600</v>
      </c>
      <c r="C634" s="8">
        <v>311</v>
      </c>
      <c r="D634" s="8">
        <v>221</v>
      </c>
    </row>
    <row r="635" spans="1:4" ht="15">
      <c r="A635" s="14">
        <v>162</v>
      </c>
      <c r="B635" s="8">
        <v>10402</v>
      </c>
      <c r="C635" s="8">
        <v>279</v>
      </c>
      <c r="D635" s="8">
        <v>54</v>
      </c>
    </row>
    <row r="636" spans="1:4" ht="15">
      <c r="A636" s="14">
        <v>163</v>
      </c>
      <c r="B636" s="8">
        <v>16906</v>
      </c>
      <c r="C636" s="8">
        <v>373</v>
      </c>
      <c r="D636" s="8">
        <v>162</v>
      </c>
    </row>
    <row r="637" spans="1:4" ht="15">
      <c r="A637" s="14">
        <v>164</v>
      </c>
      <c r="B637" s="8">
        <v>8849</v>
      </c>
      <c r="C637" s="8">
        <v>497</v>
      </c>
      <c r="D637" s="8">
        <v>428</v>
      </c>
    </row>
    <row r="638" spans="1:4" ht="15">
      <c r="A638" s="14">
        <v>165</v>
      </c>
      <c r="B638" s="8">
        <v>11592</v>
      </c>
      <c r="C638" s="8">
        <v>605</v>
      </c>
      <c r="D638" s="8">
        <v>714</v>
      </c>
    </row>
    <row r="639" spans="1:4" ht="15">
      <c r="A639" s="14">
        <v>166</v>
      </c>
      <c r="B639" s="8">
        <v>7320</v>
      </c>
      <c r="C639" s="8">
        <v>166</v>
      </c>
      <c r="D639" s="8">
        <v>657</v>
      </c>
    </row>
    <row r="640" spans="1:4" ht="15">
      <c r="A640" s="14">
        <v>167</v>
      </c>
      <c r="B640" s="8">
        <v>11826</v>
      </c>
      <c r="C640" s="8">
        <v>271</v>
      </c>
      <c r="D640" s="8">
        <v>28</v>
      </c>
    </row>
    <row r="641" spans="1:4" ht="15">
      <c r="A641" s="14">
        <v>168</v>
      </c>
      <c r="B641" s="8">
        <v>8087</v>
      </c>
      <c r="C641" s="8">
        <v>358</v>
      </c>
      <c r="D641" s="8">
        <v>83</v>
      </c>
    </row>
    <row r="642" spans="1:4" ht="15">
      <c r="A642" s="14">
        <v>169</v>
      </c>
      <c r="B642" s="8">
        <v>6304</v>
      </c>
      <c r="C642" s="8">
        <v>143</v>
      </c>
      <c r="D642" s="8">
        <v>1123</v>
      </c>
    </row>
    <row r="643" spans="1:4" ht="15">
      <c r="A643" s="14">
        <v>170</v>
      </c>
      <c r="B643" s="8">
        <v>6285</v>
      </c>
      <c r="C643" s="8">
        <v>43</v>
      </c>
      <c r="D643" s="8">
        <v>298</v>
      </c>
    </row>
    <row r="644" spans="1:4" ht="15">
      <c r="A644" s="14">
        <v>171</v>
      </c>
      <c r="B644" s="8">
        <v>8338</v>
      </c>
      <c r="C644" s="8">
        <v>87</v>
      </c>
      <c r="D644" s="8">
        <v>1056</v>
      </c>
    </row>
    <row r="645" spans="1:4" ht="15">
      <c r="A645" s="14">
        <v>172</v>
      </c>
      <c r="B645" s="8">
        <v>5242</v>
      </c>
      <c r="C645" s="8">
        <v>86</v>
      </c>
      <c r="D645" s="8">
        <v>65</v>
      </c>
    </row>
    <row r="646" spans="1:4" ht="15">
      <c r="A646" s="14">
        <v>173</v>
      </c>
      <c r="B646" s="8">
        <v>7880</v>
      </c>
      <c r="C646" s="8">
        <v>58</v>
      </c>
      <c r="D646" s="8">
        <v>214</v>
      </c>
    </row>
    <row r="647" spans="1:4" ht="15">
      <c r="A647" s="14">
        <v>174</v>
      </c>
      <c r="B647" s="8">
        <v>10930</v>
      </c>
      <c r="C647" s="8">
        <v>78</v>
      </c>
      <c r="D647" s="8">
        <v>128</v>
      </c>
    </row>
    <row r="648" spans="1:4" ht="15">
      <c r="A648" s="14">
        <v>175</v>
      </c>
      <c r="B648" s="8">
        <v>6282</v>
      </c>
      <c r="C648" s="8">
        <v>51</v>
      </c>
      <c r="D648" s="8">
        <v>371</v>
      </c>
    </row>
    <row r="649" spans="1:4" ht="15">
      <c r="A649" s="14">
        <v>176</v>
      </c>
      <c r="B649" s="8">
        <v>7007</v>
      </c>
      <c r="C649" s="8">
        <v>0</v>
      </c>
      <c r="D649" s="8">
        <v>232</v>
      </c>
    </row>
    <row r="650" spans="1:4" ht="15">
      <c r="A650" s="14">
        <v>177</v>
      </c>
      <c r="B650" s="8">
        <v>5361</v>
      </c>
      <c r="C650" s="8">
        <v>0</v>
      </c>
      <c r="D650" s="8">
        <v>229</v>
      </c>
    </row>
    <row r="651" spans="1:4" ht="15">
      <c r="A651" s="14">
        <v>178</v>
      </c>
      <c r="B651" s="8">
        <v>6861</v>
      </c>
      <c r="C651" s="8">
        <v>0</v>
      </c>
      <c r="D651" s="8">
        <v>114</v>
      </c>
    </row>
    <row r="652" spans="1:4" ht="15">
      <c r="A652" s="14">
        <v>179</v>
      </c>
      <c r="B652" s="8">
        <v>13468</v>
      </c>
      <c r="C652" s="8">
        <v>44</v>
      </c>
      <c r="D652" s="8">
        <v>25</v>
      </c>
    </row>
    <row r="653" spans="1:4" ht="15">
      <c r="A653" s="14">
        <v>180</v>
      </c>
      <c r="B653" s="8">
        <v>18492</v>
      </c>
      <c r="C653" s="8">
        <v>0</v>
      </c>
      <c r="D653" s="8">
        <v>165</v>
      </c>
    </row>
    <row r="654" spans="1:4" ht="15">
      <c r="A654" s="14">
        <v>181</v>
      </c>
      <c r="B654" s="8">
        <v>11306</v>
      </c>
      <c r="C654" s="8">
        <v>36</v>
      </c>
      <c r="D654" s="8">
        <v>92</v>
      </c>
    </row>
    <row r="655" spans="1:4" ht="15">
      <c r="A655" s="14">
        <v>182</v>
      </c>
      <c r="B655" s="8">
        <v>16669</v>
      </c>
      <c r="C655" s="8">
        <v>0</v>
      </c>
      <c r="D655" s="8">
        <v>41</v>
      </c>
    </row>
    <row r="656" spans="1:4" ht="15">
      <c r="A656" s="14">
        <v>183</v>
      </c>
      <c r="B656" s="8">
        <v>17025</v>
      </c>
      <c r="C656" s="8">
        <v>0</v>
      </c>
      <c r="D656" s="8">
        <v>69</v>
      </c>
    </row>
    <row r="657" spans="1:4" ht="15">
      <c r="A657" s="14">
        <v>184</v>
      </c>
      <c r="B657" s="8">
        <v>10944</v>
      </c>
      <c r="C657" s="8">
        <v>0</v>
      </c>
      <c r="D657" s="8">
        <v>0</v>
      </c>
    </row>
    <row r="658" spans="1:4" ht="15">
      <c r="A658" s="14">
        <v>185</v>
      </c>
      <c r="B658" s="8">
        <v>7233</v>
      </c>
      <c r="C658" s="8">
        <v>0</v>
      </c>
      <c r="D658" s="8">
        <v>0</v>
      </c>
    </row>
    <row r="659" spans="1:4" ht="15">
      <c r="A659" s="14">
        <v>186</v>
      </c>
      <c r="B659" s="8">
        <v>14632</v>
      </c>
      <c r="C659" s="8">
        <v>0</v>
      </c>
      <c r="D659" s="8">
        <v>22</v>
      </c>
    </row>
    <row r="660" spans="1:4" ht="15">
      <c r="A660" s="14">
        <v>187</v>
      </c>
      <c r="B660" s="8">
        <v>27023</v>
      </c>
      <c r="C660" s="8">
        <v>0</v>
      </c>
      <c r="D660" s="8">
        <v>13</v>
      </c>
    </row>
    <row r="661" spans="1:4" ht="15">
      <c r="A661" s="14">
        <v>188</v>
      </c>
      <c r="B661" s="8">
        <v>24858</v>
      </c>
      <c r="C661" s="8">
        <v>0</v>
      </c>
      <c r="D661" s="8">
        <v>12</v>
      </c>
    </row>
    <row r="662" spans="1:4" ht="15">
      <c r="A662" s="14">
        <v>189</v>
      </c>
      <c r="B662" s="8">
        <v>25250</v>
      </c>
      <c r="C662" s="8">
        <v>0</v>
      </c>
      <c r="D662" s="8">
        <v>23</v>
      </c>
    </row>
    <row r="663" spans="1:4" ht="15">
      <c r="A663" s="14">
        <v>190</v>
      </c>
      <c r="B663" s="8">
        <v>11026</v>
      </c>
      <c r="C663" s="8">
        <v>0</v>
      </c>
      <c r="D663" s="8">
        <v>12</v>
      </c>
    </row>
    <row r="664" spans="1:4" ht="15">
      <c r="A664" s="14">
        <v>191</v>
      </c>
      <c r="B664" s="8">
        <v>8377</v>
      </c>
      <c r="C664" s="8">
        <v>0</v>
      </c>
      <c r="D664" s="8">
        <v>0</v>
      </c>
    </row>
    <row r="665" spans="1:4" ht="15">
      <c r="A665" s="14">
        <v>192</v>
      </c>
      <c r="B665" s="8">
        <v>11139</v>
      </c>
      <c r="C665" s="8">
        <v>0</v>
      </c>
      <c r="D665" s="8">
        <v>0</v>
      </c>
    </row>
    <row r="666" spans="1:4" ht="15">
      <c r="A666" s="14">
        <v>193</v>
      </c>
      <c r="B666" s="8">
        <v>11732</v>
      </c>
      <c r="C666" s="8">
        <v>0</v>
      </c>
      <c r="D666" s="8">
        <v>28</v>
      </c>
    </row>
    <row r="667" spans="1:4" ht="15">
      <c r="A667" s="14">
        <v>194</v>
      </c>
      <c r="B667" s="8">
        <v>6678</v>
      </c>
      <c r="C667" s="8">
        <v>22</v>
      </c>
      <c r="D667" s="8">
        <v>12</v>
      </c>
    </row>
    <row r="668" spans="1:4" ht="15">
      <c r="A668" s="14">
        <v>195</v>
      </c>
      <c r="B668" s="8">
        <v>9183</v>
      </c>
      <c r="C668" s="8">
        <v>0</v>
      </c>
      <c r="D668" s="8">
        <v>14</v>
      </c>
    </row>
    <row r="669" spans="1:4" ht="15">
      <c r="A669" s="14">
        <v>196</v>
      </c>
      <c r="B669" s="8">
        <v>5739</v>
      </c>
      <c r="C669" s="8">
        <v>19</v>
      </c>
      <c r="D669" s="8">
        <v>13</v>
      </c>
    </row>
    <row r="670" spans="1:4" ht="15">
      <c r="A670" s="14">
        <v>197</v>
      </c>
      <c r="B670" s="8">
        <v>6994</v>
      </c>
      <c r="C670" s="8">
        <v>18</v>
      </c>
      <c r="D670" s="8">
        <v>0</v>
      </c>
    </row>
    <row r="671" spans="1:4" ht="15">
      <c r="A671" s="14">
        <v>198</v>
      </c>
      <c r="B671" s="8">
        <v>9905</v>
      </c>
      <c r="C671" s="8">
        <v>0</v>
      </c>
      <c r="D671" s="8">
        <v>30</v>
      </c>
    </row>
    <row r="672" spans="1:4" ht="15">
      <c r="A672" s="14">
        <v>199</v>
      </c>
      <c r="B672" s="8">
        <v>10148</v>
      </c>
      <c r="C672" s="8">
        <v>0</v>
      </c>
      <c r="D672" s="8">
        <v>0</v>
      </c>
    </row>
    <row r="673" spans="1:4" ht="15">
      <c r="A673" s="14">
        <v>200</v>
      </c>
      <c r="B673" s="8">
        <v>4424</v>
      </c>
      <c r="C673" s="8">
        <v>0</v>
      </c>
      <c r="D673" s="8">
        <v>13</v>
      </c>
    </row>
    <row r="674" spans="1:4" ht="15">
      <c r="A674" s="14">
        <v>201</v>
      </c>
      <c r="B674" s="8">
        <v>3550</v>
      </c>
      <c r="C674" s="8">
        <v>0</v>
      </c>
      <c r="D674" s="8">
        <v>11</v>
      </c>
    </row>
    <row r="675" spans="1:4" ht="15">
      <c r="A675" s="14">
        <v>202</v>
      </c>
      <c r="B675" s="8">
        <v>5495</v>
      </c>
      <c r="C675" s="8">
        <v>0</v>
      </c>
      <c r="D675" s="8">
        <v>36</v>
      </c>
    </row>
    <row r="676" spans="1:4" ht="15">
      <c r="A676" s="14">
        <v>203</v>
      </c>
      <c r="B676" s="8">
        <v>3424</v>
      </c>
      <c r="C676" s="8">
        <v>0</v>
      </c>
      <c r="D676" s="8">
        <v>29</v>
      </c>
    </row>
    <row r="677" spans="1:4" ht="15">
      <c r="A677" s="14">
        <v>204</v>
      </c>
      <c r="B677" s="8">
        <v>6759</v>
      </c>
      <c r="C677" s="8">
        <v>0</v>
      </c>
      <c r="D677" s="8">
        <v>0</v>
      </c>
    </row>
    <row r="678" spans="1:4" ht="15">
      <c r="A678" s="14">
        <v>205</v>
      </c>
      <c r="B678" s="8">
        <v>4593</v>
      </c>
      <c r="C678" s="8">
        <v>0</v>
      </c>
      <c r="D678" s="8">
        <v>0</v>
      </c>
    </row>
    <row r="679" spans="1:4" ht="15">
      <c r="A679" s="14">
        <v>206</v>
      </c>
      <c r="B679" s="8">
        <v>2631</v>
      </c>
      <c r="C679" s="8">
        <v>0</v>
      </c>
      <c r="D679" s="8">
        <v>41</v>
      </c>
    </row>
    <row r="680" spans="1:4" ht="15">
      <c r="A680" s="14">
        <v>207</v>
      </c>
      <c r="B680" s="8">
        <v>2569</v>
      </c>
      <c r="C680" s="8">
        <v>0</v>
      </c>
      <c r="D680" s="8">
        <v>72</v>
      </c>
    </row>
    <row r="681" spans="1:4" ht="15">
      <c r="A681" s="14">
        <v>208</v>
      </c>
      <c r="B681" s="8">
        <v>1970</v>
      </c>
      <c r="C681" s="8">
        <v>0</v>
      </c>
      <c r="D681" s="8">
        <v>0</v>
      </c>
    </row>
    <row r="682" spans="1:4" ht="15">
      <c r="A682" s="14">
        <v>209</v>
      </c>
      <c r="B682" s="8">
        <v>2587</v>
      </c>
      <c r="C682" s="8">
        <v>0</v>
      </c>
      <c r="D682" s="8">
        <v>0</v>
      </c>
    </row>
    <row r="683" spans="1:4" ht="15">
      <c r="A683" s="14">
        <v>210</v>
      </c>
      <c r="B683" s="8">
        <v>1338</v>
      </c>
      <c r="C683" s="8">
        <v>0</v>
      </c>
      <c r="D683" s="8">
        <v>0</v>
      </c>
    </row>
    <row r="684" spans="1:4" ht="15">
      <c r="A684" s="14">
        <v>211</v>
      </c>
      <c r="B684" s="8">
        <v>1970</v>
      </c>
      <c r="C684" s="8">
        <v>0</v>
      </c>
      <c r="D684" s="8">
        <v>0</v>
      </c>
    </row>
    <row r="685" spans="1:4" ht="15">
      <c r="A685" s="14">
        <v>212</v>
      </c>
      <c r="B685" s="8">
        <v>653</v>
      </c>
      <c r="C685" s="8">
        <v>0</v>
      </c>
      <c r="D685" s="8">
        <v>0</v>
      </c>
    </row>
    <row r="686" spans="1:4" ht="15">
      <c r="A686" s="14">
        <v>213</v>
      </c>
      <c r="B686" s="8">
        <v>1580</v>
      </c>
      <c r="C686" s="8">
        <v>0</v>
      </c>
      <c r="D686" s="8">
        <v>0</v>
      </c>
    </row>
    <row r="687" spans="1:4" ht="15">
      <c r="A687" s="14">
        <v>214</v>
      </c>
      <c r="B687" s="8">
        <v>850</v>
      </c>
      <c r="C687" s="8">
        <v>0</v>
      </c>
      <c r="D687" s="8">
        <v>0</v>
      </c>
    </row>
    <row r="688" spans="1:4" ht="15">
      <c r="A688" s="14">
        <v>215</v>
      </c>
      <c r="B688" s="8">
        <v>1068</v>
      </c>
      <c r="C688" s="8">
        <v>0</v>
      </c>
      <c r="D688" s="8">
        <v>0</v>
      </c>
    </row>
    <row r="689" spans="1:4" ht="15">
      <c r="A689" s="14">
        <v>216</v>
      </c>
      <c r="B689" s="8">
        <v>341</v>
      </c>
      <c r="C689" s="8">
        <v>0</v>
      </c>
      <c r="D689" s="8">
        <v>0</v>
      </c>
    </row>
    <row r="690" spans="1:4" ht="15">
      <c r="A690" s="14">
        <v>217</v>
      </c>
      <c r="B690" s="8">
        <v>364</v>
      </c>
      <c r="C690" s="8">
        <v>0</v>
      </c>
      <c r="D690" s="8">
        <v>0</v>
      </c>
    </row>
    <row r="691" spans="1:4" ht="15">
      <c r="A691" s="14">
        <v>218</v>
      </c>
      <c r="B691" s="8">
        <v>900</v>
      </c>
      <c r="C691" s="8">
        <v>0</v>
      </c>
      <c r="D691" s="8">
        <v>0</v>
      </c>
    </row>
    <row r="692" spans="1:4" ht="15">
      <c r="A692" s="14">
        <v>219</v>
      </c>
      <c r="B692" s="8">
        <v>676</v>
      </c>
      <c r="C692" s="8">
        <v>0</v>
      </c>
      <c r="D692" s="8">
        <v>31</v>
      </c>
    </row>
    <row r="693" spans="1:4" ht="15">
      <c r="A693" s="14">
        <v>220</v>
      </c>
      <c r="B693" s="8">
        <v>598</v>
      </c>
      <c r="C693" s="8">
        <v>0</v>
      </c>
      <c r="D693" s="8">
        <v>15</v>
      </c>
    </row>
    <row r="694" spans="1:4" ht="15">
      <c r="A694" s="14">
        <v>221</v>
      </c>
      <c r="B694" s="8">
        <v>741</v>
      </c>
      <c r="C694" s="8">
        <v>0</v>
      </c>
      <c r="D694" s="8">
        <v>0</v>
      </c>
    </row>
    <row r="695" spans="1:4" ht="15">
      <c r="A695" s="14">
        <v>222</v>
      </c>
      <c r="B695" s="8">
        <v>1014</v>
      </c>
      <c r="C695" s="8">
        <v>0</v>
      </c>
      <c r="D695" s="8">
        <v>0</v>
      </c>
    </row>
    <row r="696" spans="1:4" ht="15">
      <c r="A696" s="14">
        <v>223</v>
      </c>
      <c r="B696" s="8">
        <v>321</v>
      </c>
      <c r="C696" s="8">
        <v>0</v>
      </c>
      <c r="D696" s="8">
        <v>0</v>
      </c>
    </row>
    <row r="697" spans="1:4" ht="15">
      <c r="A697" s="14">
        <v>224</v>
      </c>
      <c r="B697" s="8">
        <v>704</v>
      </c>
      <c r="C697" s="8">
        <v>15</v>
      </c>
      <c r="D697" s="8">
        <v>0</v>
      </c>
    </row>
    <row r="698" spans="1:4" ht="15">
      <c r="A698" s="14">
        <v>225</v>
      </c>
      <c r="B698" s="8">
        <v>1393</v>
      </c>
      <c r="D698" s="8">
        <v>0</v>
      </c>
    </row>
    <row r="699" spans="1:4" ht="15">
      <c r="A699" s="14">
        <v>226</v>
      </c>
      <c r="B699" s="8">
        <v>656</v>
      </c>
      <c r="D699" s="8">
        <v>0</v>
      </c>
    </row>
    <row r="700" spans="1:4" ht="15">
      <c r="A700" s="14">
        <v>227</v>
      </c>
      <c r="B700" s="8">
        <v>1401</v>
      </c>
      <c r="D700" s="8">
        <v>0</v>
      </c>
    </row>
    <row r="701" spans="1:4" ht="15">
      <c r="A701" s="14">
        <v>228</v>
      </c>
      <c r="B701" s="8">
        <v>3229</v>
      </c>
      <c r="D701" s="8">
        <v>0</v>
      </c>
    </row>
    <row r="702" spans="1:4" ht="15">
      <c r="A702" s="14">
        <v>229</v>
      </c>
      <c r="B702" s="8">
        <v>482</v>
      </c>
      <c r="D702" s="8">
        <v>0</v>
      </c>
    </row>
    <row r="703" spans="1:4" ht="15">
      <c r="A703" s="14">
        <v>230</v>
      </c>
      <c r="B703" s="8">
        <v>289</v>
      </c>
      <c r="D703" s="8">
        <v>15</v>
      </c>
    </row>
    <row r="704" spans="1:2" ht="15">
      <c r="A704" s="14">
        <v>231</v>
      </c>
      <c r="B704" s="8">
        <v>624</v>
      </c>
    </row>
    <row r="705" spans="1:2" ht="15">
      <c r="A705" s="14">
        <v>232</v>
      </c>
      <c r="B705" s="8">
        <v>592</v>
      </c>
    </row>
    <row r="706" spans="1:2" ht="15">
      <c r="A706" s="14">
        <v>233</v>
      </c>
      <c r="B706" s="8">
        <v>703</v>
      </c>
    </row>
    <row r="707" spans="1:2" ht="15">
      <c r="A707" s="14">
        <v>234</v>
      </c>
      <c r="B707" s="8">
        <v>1433</v>
      </c>
    </row>
    <row r="708" spans="1:2" ht="15">
      <c r="A708" s="14">
        <v>235</v>
      </c>
      <c r="B708" s="8">
        <v>1311</v>
      </c>
    </row>
    <row r="709" spans="1:2" ht="15">
      <c r="A709" s="14">
        <v>236</v>
      </c>
      <c r="B709" s="8">
        <v>1051</v>
      </c>
    </row>
    <row r="710" spans="1:2" ht="15">
      <c r="A710" s="14">
        <v>237</v>
      </c>
      <c r="B710" s="8">
        <v>589</v>
      </c>
    </row>
    <row r="711" spans="1:2" ht="15">
      <c r="A711" s="14">
        <v>238</v>
      </c>
      <c r="B711" s="8">
        <v>370</v>
      </c>
    </row>
    <row r="712" spans="1:2" ht="15">
      <c r="A712" s="14">
        <v>239</v>
      </c>
      <c r="B712" s="8">
        <v>197</v>
      </c>
    </row>
    <row r="713" spans="1:2" ht="15">
      <c r="A713" s="14">
        <v>240</v>
      </c>
      <c r="B713" s="8">
        <v>135</v>
      </c>
    </row>
    <row r="714" spans="1:2" ht="15">
      <c r="A714" s="14">
        <v>241</v>
      </c>
      <c r="B714" s="8">
        <v>159</v>
      </c>
    </row>
    <row r="715" spans="1:2" ht="15">
      <c r="A715" s="14">
        <v>242</v>
      </c>
      <c r="B715" s="8">
        <v>96</v>
      </c>
    </row>
    <row r="716" spans="1:2" ht="15">
      <c r="A716" s="14">
        <v>243</v>
      </c>
      <c r="B716" s="8">
        <v>88</v>
      </c>
    </row>
    <row r="717" spans="1:2" ht="15">
      <c r="A717" s="14">
        <v>244</v>
      </c>
      <c r="B717" s="8">
        <v>256</v>
      </c>
    </row>
    <row r="718" spans="1:2" ht="15">
      <c r="A718" s="14">
        <v>245</v>
      </c>
      <c r="B718" s="8">
        <v>316</v>
      </c>
    </row>
    <row r="719" spans="1:2" ht="15">
      <c r="A719" s="14">
        <v>246</v>
      </c>
      <c r="B719" s="8">
        <v>187</v>
      </c>
    </row>
    <row r="720" spans="1:2" ht="15">
      <c r="A720" s="14">
        <v>247</v>
      </c>
      <c r="B720" s="8">
        <v>254</v>
      </c>
    </row>
    <row r="721" spans="1:2" ht="15">
      <c r="A721" s="14">
        <v>248</v>
      </c>
      <c r="B721" s="8">
        <v>0</v>
      </c>
    </row>
    <row r="722" spans="1:2" ht="15">
      <c r="A722" s="14">
        <v>249</v>
      </c>
      <c r="B722" s="8">
        <v>138</v>
      </c>
    </row>
    <row r="723" spans="1:2" ht="15">
      <c r="A723" s="14">
        <v>250</v>
      </c>
      <c r="B723" s="8">
        <v>84</v>
      </c>
    </row>
    <row r="724" spans="1:2" ht="15">
      <c r="A724" s="14">
        <v>251</v>
      </c>
      <c r="B724" s="8">
        <v>155</v>
      </c>
    </row>
    <row r="725" spans="1:2" ht="15">
      <c r="A725" s="14">
        <v>252</v>
      </c>
      <c r="B725" s="8">
        <v>88</v>
      </c>
    </row>
    <row r="726" spans="1:2" ht="15">
      <c r="A726" s="14">
        <v>253</v>
      </c>
      <c r="B726" s="8">
        <v>243</v>
      </c>
    </row>
    <row r="727" spans="1:2" ht="15">
      <c r="A727" s="14">
        <v>254</v>
      </c>
      <c r="B727" s="8">
        <v>147</v>
      </c>
    </row>
    <row r="728" spans="1:2" ht="15">
      <c r="A728" s="14">
        <v>255</v>
      </c>
      <c r="B728" s="8">
        <v>24</v>
      </c>
    </row>
    <row r="729" spans="1:2" ht="15">
      <c r="A729" s="14">
        <v>256</v>
      </c>
      <c r="B729" s="8">
        <v>109</v>
      </c>
    </row>
    <row r="730" spans="1:2" ht="15">
      <c r="A730" s="14">
        <v>257</v>
      </c>
      <c r="B730" s="8">
        <v>132</v>
      </c>
    </row>
    <row r="731" spans="1:2" ht="15">
      <c r="A731" s="14">
        <v>258</v>
      </c>
      <c r="B731" s="8">
        <v>11</v>
      </c>
    </row>
    <row r="732" spans="1:2" ht="15">
      <c r="A732" s="14">
        <v>259</v>
      </c>
      <c r="B732" s="8">
        <v>64</v>
      </c>
    </row>
    <row r="733" spans="1:2" ht="15">
      <c r="A733" s="14">
        <v>260</v>
      </c>
      <c r="B733" s="8">
        <v>36</v>
      </c>
    </row>
    <row r="734" spans="1:2" ht="15">
      <c r="A734" s="14">
        <v>261</v>
      </c>
      <c r="B734" s="8">
        <v>19</v>
      </c>
    </row>
    <row r="735" spans="1:2" ht="15">
      <c r="A735" s="14">
        <v>262</v>
      </c>
      <c r="B735" s="8">
        <v>47</v>
      </c>
    </row>
    <row r="736" spans="1:2" ht="15">
      <c r="A736" s="14">
        <v>263</v>
      </c>
      <c r="B736" s="8">
        <v>59</v>
      </c>
    </row>
    <row r="737" spans="1:2" ht="15">
      <c r="A737" s="14">
        <v>264</v>
      </c>
      <c r="B737" s="8">
        <v>85</v>
      </c>
    </row>
    <row r="738" spans="1:2" ht="15">
      <c r="A738" s="14">
        <v>265</v>
      </c>
      <c r="B738" s="8">
        <v>40</v>
      </c>
    </row>
    <row r="739" spans="1:2" ht="15">
      <c r="A739" s="14">
        <v>266</v>
      </c>
      <c r="B739" s="8">
        <v>33</v>
      </c>
    </row>
    <row r="740" spans="1:2" ht="15">
      <c r="A740" s="14">
        <v>267</v>
      </c>
      <c r="B740" s="8">
        <v>47</v>
      </c>
    </row>
    <row r="741" spans="1:2" ht="15">
      <c r="A741" s="14">
        <v>268</v>
      </c>
      <c r="B741" s="8">
        <v>9</v>
      </c>
    </row>
    <row r="742" spans="1:2" ht="15">
      <c r="A742" s="14">
        <v>269</v>
      </c>
      <c r="B742" s="8">
        <v>9</v>
      </c>
    </row>
    <row r="743" spans="1:2" ht="15">
      <c r="A743" s="14">
        <v>270</v>
      </c>
      <c r="B743" s="8">
        <v>29</v>
      </c>
    </row>
    <row r="744" spans="1:2" ht="15">
      <c r="A744" s="14">
        <v>271</v>
      </c>
      <c r="B744" s="8">
        <v>30</v>
      </c>
    </row>
    <row r="745" spans="1:2" ht="15">
      <c r="A745" s="14">
        <v>272</v>
      </c>
      <c r="B745" s="8">
        <v>9</v>
      </c>
    </row>
    <row r="746" spans="1:2" ht="15">
      <c r="A746" s="14">
        <v>273</v>
      </c>
      <c r="B746" s="8">
        <v>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81"/>
  <sheetViews>
    <sheetView workbookViewId="0" topLeftCell="A1">
      <selection activeCell="E5" sqref="E5"/>
    </sheetView>
  </sheetViews>
  <sheetFormatPr defaultColWidth="9.140625" defaultRowHeight="12.75"/>
  <sheetData>
    <row r="1" spans="1:4" ht="12.75">
      <c r="A1" t="s">
        <v>8</v>
      </c>
      <c r="B1" t="s">
        <v>45</v>
      </c>
      <c r="D1" t="s">
        <v>46</v>
      </c>
    </row>
    <row r="2" spans="1:5" ht="12.75">
      <c r="A2" s="16">
        <f>'Subs Run at Large Bon'!M4</f>
        <v>91</v>
      </c>
      <c r="B2" s="17">
        <f>AVERAGE('Subs Run at Large JDA'!N4,'Subs Run at Large Bon'!N4)</f>
        <v>0.0028959590151574023</v>
      </c>
      <c r="D2" t="s">
        <v>47</v>
      </c>
      <c r="E2" s="16">
        <f>A74</f>
        <v>163</v>
      </c>
    </row>
    <row r="3" spans="1:5" ht="12.75">
      <c r="A3" s="16">
        <f>'Subs Run at Large Bon'!M5</f>
        <v>92</v>
      </c>
      <c r="B3" s="17">
        <f>AVERAGE('Subs Run at Large JDA'!N5,'Subs Run at Large Bon'!N5)</f>
        <v>0.002937860887714538</v>
      </c>
      <c r="D3" t="s">
        <v>48</v>
      </c>
      <c r="E3" s="16">
        <f>A90</f>
        <v>179</v>
      </c>
    </row>
    <row r="4" spans="1:5" ht="12.75">
      <c r="A4" s="16">
        <f>'Subs Run at Large Bon'!M6</f>
        <v>93</v>
      </c>
      <c r="B4" s="17">
        <f>AVERAGE('Subs Run at Large JDA'!N6,'Subs Run at Large Bon'!N6)</f>
        <v>0.002982869955110167</v>
      </c>
      <c r="D4" t="s">
        <v>49</v>
      </c>
      <c r="E4" s="16">
        <f>A104</f>
        <v>193</v>
      </c>
    </row>
    <row r="5" spans="1:5" ht="12.75">
      <c r="A5" s="16">
        <f>'Subs Run at Large Bon'!M7</f>
        <v>94</v>
      </c>
      <c r="B5" s="17">
        <f>AVERAGE('Subs Run at Large JDA'!N7,'Subs Run at Large Bon'!N7)</f>
        <v>0.0030204532638544914</v>
      </c>
      <c r="D5" t="s">
        <v>50</v>
      </c>
      <c r="E5" s="16">
        <f>A156</f>
        <v>245</v>
      </c>
    </row>
    <row r="6" spans="1:4" ht="12.75">
      <c r="A6" s="16">
        <f>'Subs Run at Large Bon'!M8</f>
        <v>95</v>
      </c>
      <c r="B6" s="17">
        <f>AVERAGE('Subs Run at Large JDA'!N8,'Subs Run at Large Bon'!N8)</f>
        <v>0.0031371179118246033</v>
      </c>
      <c r="D6" s="16"/>
    </row>
    <row r="7" spans="1:2" ht="12.75">
      <c r="A7" s="16">
        <f>'Subs Run at Large Bon'!M9</f>
        <v>96</v>
      </c>
      <c r="B7" s="17">
        <f>AVERAGE('Subs Run at Large JDA'!N9,'Subs Run at Large Bon'!N9)</f>
        <v>0.003202422782037492</v>
      </c>
    </row>
    <row r="8" spans="1:2" ht="12.75">
      <c r="A8" s="16">
        <f>'Subs Run at Large Bon'!M10</f>
        <v>97</v>
      </c>
      <c r="B8" s="17">
        <f>AVERAGE('Subs Run at Large JDA'!N10,'Subs Run at Large Bon'!N10)</f>
        <v>0.003270512645632393</v>
      </c>
    </row>
    <row r="9" spans="1:2" ht="12.75">
      <c r="A9" s="16">
        <f>'Subs Run at Large Bon'!M11</f>
        <v>98</v>
      </c>
      <c r="B9" s="17">
        <f>AVERAGE('Subs Run at Large JDA'!N11,'Subs Run at Large Bon'!N11)</f>
        <v>0.0033505582326308313</v>
      </c>
    </row>
    <row r="10" spans="1:2" ht="12.75">
      <c r="A10" s="16">
        <f>'Subs Run at Large Bon'!M12</f>
        <v>99</v>
      </c>
      <c r="B10" s="17">
        <f>AVERAGE('Subs Run at Large JDA'!N12,'Subs Run at Large Bon'!N12)</f>
        <v>0.0034324269092794583</v>
      </c>
    </row>
    <row r="11" spans="1:2" ht="12.75">
      <c r="A11" s="16">
        <f>'Subs Run at Large Bon'!M13</f>
        <v>100</v>
      </c>
      <c r="B11" s="17">
        <f>AVERAGE('Subs Run at Large JDA'!N13,'Subs Run at Large Bon'!N13)</f>
        <v>0.0035212820443293043</v>
      </c>
    </row>
    <row r="12" spans="1:2" ht="12.75">
      <c r="A12" s="16">
        <f>'Subs Run at Large Bon'!M14</f>
        <v>101</v>
      </c>
      <c r="B12" s="17">
        <f>AVERAGE('Subs Run at Large JDA'!N14,'Subs Run at Large Bon'!N14)</f>
        <v>0.003631020780343662</v>
      </c>
    </row>
    <row r="13" spans="1:2" ht="12.75">
      <c r="A13" s="16">
        <f>'Subs Run at Large Bon'!M15</f>
        <v>102</v>
      </c>
      <c r="B13" s="17">
        <f>AVERAGE('Subs Run at Large JDA'!N15,'Subs Run at Large Bon'!N15)</f>
        <v>0.0037387050574755093</v>
      </c>
    </row>
    <row r="14" spans="1:2" ht="12.75">
      <c r="A14" s="16">
        <f>'Subs Run at Large Bon'!M16</f>
        <v>103</v>
      </c>
      <c r="B14" s="17">
        <f>AVERAGE('Subs Run at Large JDA'!N16,'Subs Run at Large Bon'!N16)</f>
        <v>0.0038283004952230594</v>
      </c>
    </row>
    <row r="15" spans="1:2" ht="12.75">
      <c r="A15" s="16">
        <f>'Subs Run at Large Bon'!M17</f>
        <v>104</v>
      </c>
      <c r="B15" s="17">
        <f>AVERAGE('Subs Run at Large JDA'!N17,'Subs Run at Large Bon'!N17)</f>
        <v>0.004115565243316092</v>
      </c>
    </row>
    <row r="16" spans="1:2" ht="12.75">
      <c r="A16" s="16">
        <f>'Subs Run at Large Bon'!M18</f>
        <v>105</v>
      </c>
      <c r="B16" s="17">
        <f>AVERAGE('Subs Run at Large JDA'!N18,'Subs Run at Large Bon'!N18)</f>
        <v>0.008193606910764182</v>
      </c>
    </row>
    <row r="17" spans="1:2" ht="12.75">
      <c r="A17" s="16">
        <f>'Subs Run at Large Bon'!M19</f>
        <v>106</v>
      </c>
      <c r="B17" s="17">
        <f>AVERAGE('Subs Run at Large JDA'!N19,'Subs Run at Large Bon'!N19)</f>
        <v>0.020998389894756816</v>
      </c>
    </row>
    <row r="18" spans="1:2" ht="12.75">
      <c r="A18" s="16">
        <f>'Subs Run at Large Bon'!M20</f>
        <v>107</v>
      </c>
      <c r="B18" s="17">
        <f>AVERAGE('Subs Run at Large JDA'!N20,'Subs Run at Large Bon'!N20)</f>
        <v>0.024422934892396636</v>
      </c>
    </row>
    <row r="19" spans="1:2" ht="12.75">
      <c r="A19" s="16">
        <f>'Subs Run at Large Bon'!M21</f>
        <v>108</v>
      </c>
      <c r="B19" s="17">
        <f>AVERAGE('Subs Run at Large JDA'!N21,'Subs Run at Large Bon'!N21)</f>
        <v>0.025634223181472952</v>
      </c>
    </row>
    <row r="20" spans="1:2" ht="12.75">
      <c r="A20" s="16">
        <f>'Subs Run at Large Bon'!M22</f>
        <v>109</v>
      </c>
      <c r="B20" s="17">
        <f>AVERAGE('Subs Run at Large JDA'!N22,'Subs Run at Large Bon'!N22)</f>
        <v>0.03695630677530994</v>
      </c>
    </row>
    <row r="21" spans="1:2" ht="12.75">
      <c r="A21" s="16">
        <f>'Subs Run at Large Bon'!M23</f>
        <v>110</v>
      </c>
      <c r="B21" s="17">
        <f>AVERAGE('Subs Run at Large JDA'!N23,'Subs Run at Large Bon'!N23)</f>
        <v>0.04006043546434471</v>
      </c>
    </row>
    <row r="22" spans="1:2" ht="12.75">
      <c r="A22" s="16">
        <f>'Subs Run at Large Bon'!M24</f>
        <v>111</v>
      </c>
      <c r="B22" s="17">
        <f>AVERAGE('Subs Run at Large JDA'!N24,'Subs Run at Large Bon'!N24)</f>
        <v>0.04322086127285978</v>
      </c>
    </row>
    <row r="23" spans="1:2" ht="12.75">
      <c r="A23" s="16">
        <f>'Subs Run at Large Bon'!M25</f>
        <v>112</v>
      </c>
      <c r="B23" s="17">
        <f>AVERAGE('Subs Run at Large JDA'!N25,'Subs Run at Large Bon'!N25)</f>
        <v>0.04790783513275742</v>
      </c>
    </row>
    <row r="24" spans="1:2" ht="12.75">
      <c r="A24" s="16">
        <f>'Subs Run at Large Bon'!M26</f>
        <v>113</v>
      </c>
      <c r="B24" s="17">
        <f>AVERAGE('Subs Run at Large JDA'!N26,'Subs Run at Large Bon'!N26)</f>
        <v>0.05604262703051609</v>
      </c>
    </row>
    <row r="25" spans="1:2" ht="12.75">
      <c r="A25" s="16">
        <f>'Subs Run at Large Bon'!M27</f>
        <v>114</v>
      </c>
      <c r="B25" s="17">
        <f>AVERAGE('Subs Run at Large JDA'!N27,'Subs Run at Large Bon'!N27)</f>
        <v>0.058128746763788354</v>
      </c>
    </row>
    <row r="26" spans="1:2" ht="12.75">
      <c r="A26" s="16">
        <f>'Subs Run at Large Bon'!M28</f>
        <v>115</v>
      </c>
      <c r="B26" s="17">
        <f>AVERAGE('Subs Run at Large JDA'!N28,'Subs Run at Large Bon'!N28)</f>
        <v>0.05951191487204368</v>
      </c>
    </row>
    <row r="27" spans="1:2" ht="12.75">
      <c r="A27" s="16">
        <f>'Subs Run at Large Bon'!M29</f>
        <v>116</v>
      </c>
      <c r="B27" s="17">
        <f>AVERAGE('Subs Run at Large JDA'!N29,'Subs Run at Large Bon'!N29)</f>
        <v>0.060322364920726235</v>
      </c>
    </row>
    <row r="28" spans="1:2" ht="12.75">
      <c r="A28" s="16">
        <f>'Subs Run at Large Bon'!M30</f>
        <v>117</v>
      </c>
      <c r="B28" s="17">
        <f>AVERAGE('Subs Run at Large JDA'!N30,'Subs Run at Large Bon'!N30)</f>
        <v>0.060868260239349097</v>
      </c>
    </row>
    <row r="29" spans="1:2" ht="12.75">
      <c r="A29" s="16">
        <f>'Subs Run at Large Bon'!M31</f>
        <v>118</v>
      </c>
      <c r="B29" s="17">
        <f>AVERAGE('Subs Run at Large JDA'!N31,'Subs Run at Large Bon'!N31)</f>
        <v>0.06137047531051754</v>
      </c>
    </row>
    <row r="30" spans="1:2" ht="12.75">
      <c r="A30" s="16">
        <f>'Subs Run at Large Bon'!M32</f>
        <v>119</v>
      </c>
      <c r="B30" s="17">
        <f>AVERAGE('Subs Run at Large JDA'!N32,'Subs Run at Large Bon'!N32)</f>
        <v>0.061798667477074215</v>
      </c>
    </row>
    <row r="31" spans="1:2" ht="12.75">
      <c r="A31" s="16">
        <f>'Subs Run at Large Bon'!M33</f>
        <v>120</v>
      </c>
      <c r="B31" s="17">
        <f>AVERAGE('Subs Run at Large JDA'!N33,'Subs Run at Large Bon'!N33)</f>
        <v>0.06217696478427326</v>
      </c>
    </row>
    <row r="32" spans="1:2" ht="12.75">
      <c r="A32" s="16">
        <f>'Subs Run at Large Bon'!M34</f>
        <v>121</v>
      </c>
      <c r="B32" s="17">
        <f>AVERAGE('Subs Run at Large JDA'!N34,'Subs Run at Large Bon'!N34)</f>
        <v>0.06269038604468097</v>
      </c>
    </row>
    <row r="33" spans="1:2" ht="12.75">
      <c r="A33" s="16">
        <f>'Subs Run at Large Bon'!M35</f>
        <v>122</v>
      </c>
      <c r="B33" s="17">
        <f>AVERAGE('Subs Run at Large JDA'!N35,'Subs Run at Large Bon'!N35)</f>
        <v>0.06504514283434085</v>
      </c>
    </row>
    <row r="34" spans="1:2" ht="12.75">
      <c r="A34" s="16">
        <f>'Subs Run at Large Bon'!M36</f>
        <v>123</v>
      </c>
      <c r="B34" s="17">
        <f>AVERAGE('Subs Run at Large JDA'!N36,'Subs Run at Large Bon'!N36)</f>
        <v>0.07044457043197613</v>
      </c>
    </row>
    <row r="35" spans="1:2" ht="12.75">
      <c r="A35" s="16">
        <f>'Subs Run at Large Bon'!M37</f>
        <v>124</v>
      </c>
      <c r="B35" s="17">
        <f>AVERAGE('Subs Run at Large JDA'!N37,'Subs Run at Large Bon'!N37)</f>
        <v>0.07367191281416455</v>
      </c>
    </row>
    <row r="36" spans="1:2" ht="12.75">
      <c r="A36" s="16">
        <f>'Subs Run at Large Bon'!M38</f>
        <v>125</v>
      </c>
      <c r="B36" s="17">
        <f>AVERAGE('Subs Run at Large JDA'!N38,'Subs Run at Large Bon'!N38)</f>
        <v>0.07498256309721343</v>
      </c>
    </row>
    <row r="37" spans="1:2" ht="12.75">
      <c r="A37" s="16">
        <f>'Subs Run at Large Bon'!M39</f>
        <v>126</v>
      </c>
      <c r="B37" s="17">
        <f>AVERAGE('Subs Run at Large JDA'!N39,'Subs Run at Large Bon'!N39)</f>
        <v>0.07571539273316619</v>
      </c>
    </row>
    <row r="38" spans="1:2" ht="12.75">
      <c r="A38" s="16">
        <f>'Subs Run at Large Bon'!M40</f>
        <v>127</v>
      </c>
      <c r="B38" s="17">
        <f>AVERAGE('Subs Run at Large JDA'!N40,'Subs Run at Large Bon'!N40)</f>
        <v>0.07619821965708028</v>
      </c>
    </row>
    <row r="39" spans="1:2" ht="12.75">
      <c r="A39" s="16">
        <f>'Subs Run at Large Bon'!M41</f>
        <v>128</v>
      </c>
      <c r="B39" s="17">
        <f>AVERAGE('Subs Run at Large JDA'!N41,'Subs Run at Large Bon'!N41)</f>
        <v>0.07661500632058538</v>
      </c>
    </row>
    <row r="40" spans="1:2" ht="12.75">
      <c r="A40" s="16">
        <f>'Subs Run at Large Bon'!M42</f>
        <v>129</v>
      </c>
      <c r="B40" s="17">
        <f>AVERAGE('Subs Run at Large JDA'!N42,'Subs Run at Large Bon'!N42)</f>
        <v>0.07709244245038958</v>
      </c>
    </row>
    <row r="41" spans="1:2" ht="12.75">
      <c r="A41" s="16">
        <f>'Subs Run at Large Bon'!M43</f>
        <v>130</v>
      </c>
      <c r="B41" s="17">
        <f>AVERAGE('Subs Run at Large JDA'!N43,'Subs Run at Large Bon'!N43)</f>
        <v>0.07985739101554358</v>
      </c>
    </row>
    <row r="42" spans="1:2" ht="12.75">
      <c r="A42" s="16">
        <f>'Subs Run at Large Bon'!M44</f>
        <v>131</v>
      </c>
      <c r="B42" s="17">
        <f>AVERAGE('Subs Run at Large JDA'!N44,'Subs Run at Large Bon'!N44)</f>
        <v>0.0848482206924732</v>
      </c>
    </row>
    <row r="43" spans="1:2" ht="12.75">
      <c r="A43" s="16">
        <f>'Subs Run at Large Bon'!M45</f>
        <v>132</v>
      </c>
      <c r="B43" s="17">
        <f>AVERAGE('Subs Run at Large JDA'!N45,'Subs Run at Large Bon'!N45)</f>
        <v>0.0871694378440707</v>
      </c>
    </row>
    <row r="44" spans="1:2" ht="12.75">
      <c r="A44" s="16">
        <f>'Subs Run at Large Bon'!M46</f>
        <v>133</v>
      </c>
      <c r="B44" s="17">
        <f>AVERAGE('Subs Run at Large JDA'!N46,'Subs Run at Large Bon'!N46)</f>
        <v>0.08813596734665306</v>
      </c>
    </row>
    <row r="45" spans="1:2" ht="12.75">
      <c r="A45" s="16">
        <f>'Subs Run at Large Bon'!M47</f>
        <v>134</v>
      </c>
      <c r="B45" s="17">
        <f>AVERAGE('Subs Run at Large JDA'!N47,'Subs Run at Large Bon'!N47)</f>
        <v>0.08966704850564815</v>
      </c>
    </row>
    <row r="46" spans="1:2" ht="12.75">
      <c r="A46" s="16">
        <f>'Subs Run at Large Bon'!M48</f>
        <v>135</v>
      </c>
      <c r="B46" s="17">
        <f>AVERAGE('Subs Run at Large JDA'!N48,'Subs Run at Large Bon'!N48)</f>
        <v>0.09352334991913236</v>
      </c>
    </row>
    <row r="47" spans="1:2" ht="12.75">
      <c r="A47" s="16">
        <f>'Subs Run at Large Bon'!M49</f>
        <v>136</v>
      </c>
      <c r="B47" s="17">
        <f>AVERAGE('Subs Run at Large JDA'!N49,'Subs Run at Large Bon'!N49)</f>
        <v>0.09662014636759184</v>
      </c>
    </row>
    <row r="48" spans="1:2" ht="12.75">
      <c r="A48" s="16">
        <f>'Subs Run at Large Bon'!M50</f>
        <v>137</v>
      </c>
      <c r="B48" s="17">
        <f>AVERAGE('Subs Run at Large JDA'!N50,'Subs Run at Large Bon'!N50)</f>
        <v>0.09924644675692072</v>
      </c>
    </row>
    <row r="49" spans="1:2" ht="12.75">
      <c r="A49" s="16">
        <f>'Subs Run at Large Bon'!M51</f>
        <v>138</v>
      </c>
      <c r="B49" s="17">
        <f>AVERAGE('Subs Run at Large JDA'!N51,'Subs Run at Large Bon'!N51)</f>
        <v>0.10208115126505232</v>
      </c>
    </row>
    <row r="50" spans="1:2" ht="12.75">
      <c r="A50" s="16">
        <f>'Subs Run at Large Bon'!M52</f>
        <v>139</v>
      </c>
      <c r="B50" s="17">
        <f>AVERAGE('Subs Run at Large JDA'!N52,'Subs Run at Large Bon'!N52)</f>
        <v>0.10482420059932303</v>
      </c>
    </row>
    <row r="51" spans="1:2" ht="12.75">
      <c r="A51" s="16">
        <f>'Subs Run at Large Bon'!M53</f>
        <v>140</v>
      </c>
      <c r="B51" s="17">
        <f>AVERAGE('Subs Run at Large JDA'!N53,'Subs Run at Large Bon'!N53)</f>
        <v>0.11116236781090856</v>
      </c>
    </row>
    <row r="52" spans="1:2" ht="12.75">
      <c r="A52" s="16">
        <f>'Subs Run at Large Bon'!M54</f>
        <v>141</v>
      </c>
      <c r="B52" s="17">
        <f>AVERAGE('Subs Run at Large JDA'!N54,'Subs Run at Large Bon'!N54)</f>
        <v>0.115847681747197</v>
      </c>
    </row>
    <row r="53" spans="1:2" ht="12.75">
      <c r="A53" s="16">
        <f>'Subs Run at Large Bon'!M55</f>
        <v>142</v>
      </c>
      <c r="B53" s="17">
        <f>AVERAGE('Subs Run at Large JDA'!N55,'Subs Run at Large Bon'!N55)</f>
        <v>0.12186114940203606</v>
      </c>
    </row>
    <row r="54" spans="1:2" ht="12.75">
      <c r="A54" s="16">
        <f>'Subs Run at Large Bon'!M56</f>
        <v>143</v>
      </c>
      <c r="B54" s="17">
        <f>AVERAGE('Subs Run at Large JDA'!N56,'Subs Run at Large Bon'!N56)</f>
        <v>0.12556054206789458</v>
      </c>
    </row>
    <row r="55" spans="1:2" ht="12.75">
      <c r="A55" s="16">
        <f>'Subs Run at Large Bon'!M57</f>
        <v>144</v>
      </c>
      <c r="B55" s="17">
        <f>AVERAGE('Subs Run at Large JDA'!N57,'Subs Run at Large Bon'!N57)</f>
        <v>0.1276864043440906</v>
      </c>
    </row>
    <row r="56" spans="1:2" ht="12.75">
      <c r="A56" s="16">
        <f>'Subs Run at Large Bon'!M58</f>
        <v>145</v>
      </c>
      <c r="B56" s="17">
        <f>AVERAGE('Subs Run at Large JDA'!N58,'Subs Run at Large Bon'!N58)</f>
        <v>0.12928546521650514</v>
      </c>
    </row>
    <row r="57" spans="1:2" ht="12.75">
      <c r="A57" s="16">
        <f>'Subs Run at Large Bon'!M59</f>
        <v>146</v>
      </c>
      <c r="B57" s="17">
        <f>AVERAGE('Subs Run at Large JDA'!N59,'Subs Run at Large Bon'!N59)</f>
        <v>0.13080489210996532</v>
      </c>
    </row>
    <row r="58" spans="1:2" ht="12.75">
      <c r="A58" s="16">
        <f>'Subs Run at Large Bon'!M60</f>
        <v>147</v>
      </c>
      <c r="B58" s="17">
        <f>AVERAGE('Subs Run at Large JDA'!N60,'Subs Run at Large Bon'!N60)</f>
        <v>0.13262488395077235</v>
      </c>
    </row>
    <row r="59" spans="1:2" ht="12.75">
      <c r="A59" s="16">
        <f>'Subs Run at Large Bon'!M61</f>
        <v>148</v>
      </c>
      <c r="B59" s="17">
        <f>AVERAGE('Subs Run at Large JDA'!N61,'Subs Run at Large Bon'!N61)</f>
        <v>0.134639824536082</v>
      </c>
    </row>
    <row r="60" spans="1:2" ht="12.75">
      <c r="A60" s="16">
        <f>'Subs Run at Large Bon'!M62</f>
        <v>149</v>
      </c>
      <c r="B60" s="17">
        <f>AVERAGE('Subs Run at Large JDA'!N62,'Subs Run at Large Bon'!N62)</f>
        <v>0.13641552581208344</v>
      </c>
    </row>
    <row r="61" spans="1:2" ht="12.75">
      <c r="A61" s="16">
        <f>'Subs Run at Large Bon'!M63</f>
        <v>150</v>
      </c>
      <c r="B61" s="17">
        <f>AVERAGE('Subs Run at Large JDA'!N63,'Subs Run at Large Bon'!N63)</f>
        <v>0.138902672913842</v>
      </c>
    </row>
    <row r="62" spans="1:2" ht="12.75">
      <c r="A62" s="16">
        <f>'Subs Run at Large Bon'!M64</f>
        <v>151</v>
      </c>
      <c r="B62" s="17">
        <f>AVERAGE('Subs Run at Large JDA'!N64,'Subs Run at Large Bon'!N64)</f>
        <v>0.14155474291575518</v>
      </c>
    </row>
    <row r="63" spans="1:2" ht="12.75">
      <c r="A63" s="16">
        <f>'Subs Run at Large Bon'!M65</f>
        <v>152</v>
      </c>
      <c r="B63" s="17">
        <f>AVERAGE('Subs Run at Large JDA'!N65,'Subs Run at Large Bon'!N65)</f>
        <v>0.14556428986609976</v>
      </c>
    </row>
    <row r="64" spans="1:2" ht="12.75">
      <c r="A64" s="16">
        <f>'Subs Run at Large Bon'!M66</f>
        <v>153</v>
      </c>
      <c r="B64" s="17">
        <f>AVERAGE('Subs Run at Large JDA'!N66,'Subs Run at Large Bon'!N66)</f>
        <v>0.15140883066893768</v>
      </c>
    </row>
    <row r="65" spans="1:2" ht="12.75">
      <c r="A65" s="16">
        <f>'Subs Run at Large Bon'!M67</f>
        <v>154</v>
      </c>
      <c r="B65" s="17">
        <f>AVERAGE('Subs Run at Large JDA'!N67,'Subs Run at Large Bon'!N67)</f>
        <v>0.15866380443287403</v>
      </c>
    </row>
    <row r="66" spans="1:2" ht="12.75">
      <c r="A66" s="16">
        <f>'Subs Run at Large Bon'!M68</f>
        <v>155</v>
      </c>
      <c r="B66" s="17">
        <f>AVERAGE('Subs Run at Large JDA'!N68,'Subs Run at Large Bon'!N68)</f>
        <v>0.16505320385437316</v>
      </c>
    </row>
    <row r="67" spans="1:2" ht="12.75">
      <c r="A67" s="16">
        <f>'Subs Run at Large Bon'!M69</f>
        <v>156</v>
      </c>
      <c r="B67" s="17">
        <f>AVERAGE('Subs Run at Large JDA'!N69,'Subs Run at Large Bon'!N69)</f>
        <v>0.171599511201154</v>
      </c>
    </row>
    <row r="68" spans="1:2" ht="12.75">
      <c r="A68" s="16">
        <f>'Subs Run at Large Bon'!M70</f>
        <v>157</v>
      </c>
      <c r="B68" s="17">
        <f>AVERAGE('Subs Run at Large JDA'!N70,'Subs Run at Large Bon'!N70)</f>
        <v>0.17976540839396488</v>
      </c>
    </row>
    <row r="69" spans="1:2" ht="12.75">
      <c r="A69" s="16">
        <f>'Subs Run at Large Bon'!M71</f>
        <v>158</v>
      </c>
      <c r="B69" s="17">
        <f>AVERAGE('Subs Run at Large JDA'!N71,'Subs Run at Large Bon'!N71)</f>
        <v>0.19142628909915804</v>
      </c>
    </row>
    <row r="70" spans="1:2" ht="12.75">
      <c r="A70" s="16">
        <f>'Subs Run at Large Bon'!M72</f>
        <v>159</v>
      </c>
      <c r="B70" s="17">
        <f>AVERAGE('Subs Run at Large JDA'!N72,'Subs Run at Large Bon'!N72)</f>
        <v>0.2039674341540813</v>
      </c>
    </row>
    <row r="71" spans="1:2" ht="12.75">
      <c r="A71" s="16">
        <f>'Subs Run at Large Bon'!M73</f>
        <v>160</v>
      </c>
      <c r="B71" s="17">
        <f>AVERAGE('Subs Run at Large JDA'!N73,'Subs Run at Large Bon'!N73)</f>
        <v>0.2143829690800334</v>
      </c>
    </row>
    <row r="72" spans="1:2" ht="12.75">
      <c r="A72" s="16">
        <f>'Subs Run at Large Bon'!M74</f>
        <v>161</v>
      </c>
      <c r="B72" s="17">
        <f>AVERAGE('Subs Run at Large JDA'!N74,'Subs Run at Large Bon'!N74)</f>
        <v>0.2262617455392115</v>
      </c>
    </row>
    <row r="73" spans="1:2" ht="12.75">
      <c r="A73" s="16">
        <f>'Subs Run at Large Bon'!M75</f>
        <v>162</v>
      </c>
      <c r="B73" s="17">
        <f>AVERAGE('Subs Run at Large JDA'!N75,'Subs Run at Large Bon'!N75)</f>
        <v>0.23911499590910082</v>
      </c>
    </row>
    <row r="74" spans="1:2" ht="12.75">
      <c r="A74" s="16">
        <f>'Subs Run at Large Bon'!M76</f>
        <v>163</v>
      </c>
      <c r="B74" s="17">
        <f>AVERAGE('Subs Run at Large JDA'!N76,'Subs Run at Large Bon'!N76)</f>
        <v>0.24970093697453646</v>
      </c>
    </row>
    <row r="75" spans="1:2" ht="12.75">
      <c r="A75" s="16">
        <f>'Subs Run at Large Bon'!M77</f>
        <v>164</v>
      </c>
      <c r="B75" s="17">
        <f>AVERAGE('Subs Run at Large JDA'!N77,'Subs Run at Large Bon'!N77)</f>
        <v>0.2590312164177712</v>
      </c>
    </row>
    <row r="76" spans="1:2" ht="12.75">
      <c r="A76" s="16">
        <f>'Subs Run at Large Bon'!M78</f>
        <v>165</v>
      </c>
      <c r="B76" s="17">
        <f>AVERAGE('Subs Run at Large JDA'!N78,'Subs Run at Large Bon'!N78)</f>
        <v>0.26822053140722185</v>
      </c>
    </row>
    <row r="77" spans="1:2" ht="12.75">
      <c r="A77" s="16">
        <f>'Subs Run at Large Bon'!M79</f>
        <v>166</v>
      </c>
      <c r="B77" s="17">
        <f>AVERAGE('Subs Run at Large JDA'!N79,'Subs Run at Large Bon'!N79)</f>
        <v>0.27710579597145957</v>
      </c>
    </row>
    <row r="78" spans="1:2" ht="12.75">
      <c r="A78" s="16">
        <f>'Subs Run at Large Bon'!M80</f>
        <v>167</v>
      </c>
      <c r="B78" s="17">
        <f>AVERAGE('Subs Run at Large JDA'!N80,'Subs Run at Large Bon'!N80)</f>
        <v>0.28535727127482874</v>
      </c>
    </row>
    <row r="79" spans="1:2" ht="12.75">
      <c r="A79" s="16">
        <f>'Subs Run at Large Bon'!M81</f>
        <v>168</v>
      </c>
      <c r="B79" s="17">
        <f>AVERAGE('Subs Run at Large JDA'!N81,'Subs Run at Large Bon'!N81)</f>
        <v>0.29366444977946315</v>
      </c>
    </row>
    <row r="80" spans="1:2" ht="12.75">
      <c r="A80" s="16">
        <f>'Subs Run at Large Bon'!M82</f>
        <v>169</v>
      </c>
      <c r="B80" s="17">
        <f>AVERAGE('Subs Run at Large JDA'!N82,'Subs Run at Large Bon'!N82)</f>
        <v>0.3025147607644194</v>
      </c>
    </row>
    <row r="81" spans="1:2" ht="12.75">
      <c r="A81" s="16">
        <f>'Subs Run at Large Bon'!M83</f>
        <v>170</v>
      </c>
      <c r="B81" s="17">
        <f>AVERAGE('Subs Run at Large JDA'!N83,'Subs Run at Large Bon'!N83)</f>
        <v>0.31284363608341337</v>
      </c>
    </row>
    <row r="82" spans="1:2" ht="12.75">
      <c r="A82" s="16">
        <f>'Subs Run at Large Bon'!M84</f>
        <v>171</v>
      </c>
      <c r="B82" s="17">
        <f>AVERAGE('Subs Run at Large JDA'!N84,'Subs Run at Large Bon'!N84)</f>
        <v>0.3245363789063449</v>
      </c>
    </row>
    <row r="83" spans="1:2" ht="12.75">
      <c r="A83" s="16">
        <f>'Subs Run at Large Bon'!M85</f>
        <v>172</v>
      </c>
      <c r="B83" s="17">
        <f>AVERAGE('Subs Run at Large JDA'!N85,'Subs Run at Large Bon'!N85)</f>
        <v>0.3386407266030651</v>
      </c>
    </row>
    <row r="84" spans="1:2" ht="12.75">
      <c r="A84" s="16">
        <f>'Subs Run at Large Bon'!M86</f>
        <v>173</v>
      </c>
      <c r="B84" s="17">
        <f>AVERAGE('Subs Run at Large JDA'!N86,'Subs Run at Large Bon'!N86)</f>
        <v>0.3549707831282697</v>
      </c>
    </row>
    <row r="85" spans="1:2" ht="12.75">
      <c r="A85" s="16">
        <f>'Subs Run at Large Bon'!M87</f>
        <v>174</v>
      </c>
      <c r="B85" s="17">
        <f>AVERAGE('Subs Run at Large JDA'!N87,'Subs Run at Large Bon'!N87)</f>
        <v>0.371522521040317</v>
      </c>
    </row>
    <row r="86" spans="1:2" ht="12.75">
      <c r="A86" s="16">
        <f>'Subs Run at Large Bon'!M88</f>
        <v>175</v>
      </c>
      <c r="B86" s="17">
        <f>AVERAGE('Subs Run at Large JDA'!N88,'Subs Run at Large Bon'!N88)</f>
        <v>0.3889272489182606</v>
      </c>
    </row>
    <row r="87" spans="1:2" ht="12.75">
      <c r="A87" s="16">
        <f>'Subs Run at Large Bon'!M89</f>
        <v>176</v>
      </c>
      <c r="B87" s="17">
        <f>AVERAGE('Subs Run at Large JDA'!N89,'Subs Run at Large Bon'!N89)</f>
        <v>0.40403786066109215</v>
      </c>
    </row>
    <row r="88" spans="1:2" ht="12.75">
      <c r="A88" s="16">
        <f>'Subs Run at Large Bon'!M90</f>
        <v>177</v>
      </c>
      <c r="B88" s="17">
        <f>AVERAGE('Subs Run at Large JDA'!N90,'Subs Run at Large Bon'!N90)</f>
        <v>0.42305118866553926</v>
      </c>
    </row>
    <row r="89" spans="1:2" ht="12.75">
      <c r="A89" s="16">
        <f>'Subs Run at Large Bon'!M91</f>
        <v>178</v>
      </c>
      <c r="B89" s="17">
        <f>AVERAGE('Subs Run at Large JDA'!N91,'Subs Run at Large Bon'!N91)</f>
        <v>0.4535094252535694</v>
      </c>
    </row>
    <row r="90" spans="1:2" ht="12.75">
      <c r="A90" s="16">
        <f>'Subs Run at Large Bon'!M92</f>
        <v>179</v>
      </c>
      <c r="B90" s="17">
        <f>AVERAGE('Subs Run at Large JDA'!N92,'Subs Run at Large Bon'!N92)</f>
        <v>0.48915792409723896</v>
      </c>
    </row>
    <row r="91" spans="1:2" ht="12.75">
      <c r="A91" s="16">
        <f>'Subs Run at Large Bon'!M93</f>
        <v>180</v>
      </c>
      <c r="B91" s="17">
        <f>AVERAGE('Subs Run at Large JDA'!N93,'Subs Run at Large Bon'!N93)</f>
        <v>0.5203430089112585</v>
      </c>
    </row>
    <row r="92" spans="1:2" ht="12.75">
      <c r="A92" s="16">
        <f>'Subs Run at Large Bon'!M94</f>
        <v>181</v>
      </c>
      <c r="B92" s="17">
        <f>AVERAGE('Subs Run at Large JDA'!N94,'Subs Run at Large Bon'!N94)</f>
        <v>0.5604104210456458</v>
      </c>
    </row>
    <row r="93" spans="1:2" ht="12.75">
      <c r="A93" s="16">
        <f>'Subs Run at Large Bon'!M95</f>
        <v>182</v>
      </c>
      <c r="B93" s="17">
        <f>AVERAGE('Subs Run at Large JDA'!N95,'Subs Run at Large Bon'!N95)</f>
        <v>0.588165170806396</v>
      </c>
    </row>
    <row r="94" spans="1:2" ht="12.75">
      <c r="A94" s="16">
        <f>'Subs Run at Large Bon'!M96</f>
        <v>183</v>
      </c>
      <c r="B94" s="17">
        <f>AVERAGE('Subs Run at Large JDA'!N96,'Subs Run at Large Bon'!N96)</f>
        <v>0.6085474633544083</v>
      </c>
    </row>
    <row r="95" spans="1:2" ht="12.75">
      <c r="A95" s="16">
        <f>'Subs Run at Large Bon'!M97</f>
        <v>184</v>
      </c>
      <c r="B95" s="17">
        <f>AVERAGE('Subs Run at Large JDA'!N97,'Subs Run at Large Bon'!N97)</f>
        <v>0.6320569616966647</v>
      </c>
    </row>
    <row r="96" spans="1:2" ht="12.75">
      <c r="A96" s="16">
        <f>'Subs Run at Large Bon'!M98</f>
        <v>185</v>
      </c>
      <c r="B96" s="17">
        <f>AVERAGE('Subs Run at Large JDA'!N98,'Subs Run at Large Bon'!N98)</f>
        <v>0.6501751002429901</v>
      </c>
    </row>
    <row r="97" spans="1:2" ht="12.75">
      <c r="A97" s="16">
        <f>'Subs Run at Large Bon'!M99</f>
        <v>186</v>
      </c>
      <c r="B97" s="17">
        <f>AVERAGE('Subs Run at Large JDA'!N99,'Subs Run at Large Bon'!N99)</f>
        <v>0.6653649041470385</v>
      </c>
    </row>
    <row r="98" spans="1:2" ht="12.75">
      <c r="A98" s="16">
        <f>'Subs Run at Large Bon'!M100</f>
        <v>187</v>
      </c>
      <c r="B98" s="17">
        <f>AVERAGE('Subs Run at Large JDA'!N100,'Subs Run at Large Bon'!N100)</f>
        <v>0.6802817051484222</v>
      </c>
    </row>
    <row r="99" spans="1:2" ht="12.75">
      <c r="A99" s="16">
        <f>'Subs Run at Large Bon'!M101</f>
        <v>188</v>
      </c>
      <c r="B99" s="17">
        <f>AVERAGE('Subs Run at Large JDA'!N101,'Subs Run at Large Bon'!N101)</f>
        <v>0.6921287691441205</v>
      </c>
    </row>
    <row r="100" spans="1:2" ht="12.75">
      <c r="A100" s="16">
        <f>'Subs Run at Large Bon'!M102</f>
        <v>189</v>
      </c>
      <c r="B100" s="17">
        <f>AVERAGE('Subs Run at Large JDA'!N102,'Subs Run at Large Bon'!N102)</f>
        <v>0.7042762851979711</v>
      </c>
    </row>
    <row r="101" spans="1:2" ht="12.75">
      <c r="A101" s="16">
        <f>'Subs Run at Large Bon'!M103</f>
        <v>190</v>
      </c>
      <c r="B101" s="17">
        <f>AVERAGE('Subs Run at Large JDA'!N103,'Subs Run at Large Bon'!N103)</f>
        <v>0.7152506706116277</v>
      </c>
    </row>
    <row r="102" spans="1:2" ht="12.75">
      <c r="A102" s="16">
        <f>'Subs Run at Large Bon'!M104</f>
        <v>191</v>
      </c>
      <c r="B102" s="17">
        <f>AVERAGE('Subs Run at Large JDA'!N104,'Subs Run at Large Bon'!N104)</f>
        <v>0.7259093479193695</v>
      </c>
    </row>
    <row r="103" spans="1:2" ht="12.75">
      <c r="A103" s="16">
        <f>'Subs Run at Large Bon'!M105</f>
        <v>192</v>
      </c>
      <c r="B103" s="17">
        <f>AVERAGE('Subs Run at Large JDA'!N105,'Subs Run at Large Bon'!N105)</f>
        <v>0.737532487630472</v>
      </c>
    </row>
    <row r="104" spans="1:2" ht="12.75">
      <c r="A104" s="16">
        <f>'Subs Run at Large Bon'!M106</f>
        <v>193</v>
      </c>
      <c r="B104" s="17">
        <f>AVERAGE('Subs Run at Large JDA'!N106,'Subs Run at Large Bon'!N106)</f>
        <v>0.7537006150504391</v>
      </c>
    </row>
    <row r="105" spans="1:2" ht="12.75">
      <c r="A105" s="16">
        <f>'Subs Run at Large Bon'!M107</f>
        <v>194</v>
      </c>
      <c r="B105" s="17">
        <f>AVERAGE('Subs Run at Large JDA'!N107,'Subs Run at Large Bon'!N107)</f>
        <v>0.7673391643984305</v>
      </c>
    </row>
    <row r="106" spans="1:2" ht="12.75">
      <c r="A106" s="16">
        <f>'Subs Run at Large Bon'!M108</f>
        <v>195</v>
      </c>
      <c r="B106" s="17">
        <f>AVERAGE('Subs Run at Large JDA'!N108,'Subs Run at Large Bon'!N108)</f>
        <v>0.7794755986071777</v>
      </c>
    </row>
    <row r="107" spans="1:2" ht="12.75">
      <c r="A107" s="16">
        <f>'Subs Run at Large Bon'!M109</f>
        <v>196</v>
      </c>
      <c r="B107" s="17">
        <f>AVERAGE('Subs Run at Large JDA'!N109,'Subs Run at Large Bon'!N109)</f>
        <v>0.7941779176022932</v>
      </c>
    </row>
    <row r="108" spans="1:2" ht="12.75">
      <c r="A108" s="16">
        <f>'Subs Run at Large Bon'!M110</f>
        <v>197</v>
      </c>
      <c r="B108" s="17">
        <f>AVERAGE('Subs Run at Large JDA'!N110,'Subs Run at Large Bon'!N110)</f>
        <v>0.8059191167624677</v>
      </c>
    </row>
    <row r="109" spans="1:2" ht="12.75">
      <c r="A109" s="16">
        <f>'Subs Run at Large Bon'!M111</f>
        <v>198</v>
      </c>
      <c r="B109" s="17">
        <f>AVERAGE('Subs Run at Large JDA'!N111,'Subs Run at Large Bon'!N111)</f>
        <v>0.8156630864833563</v>
      </c>
    </row>
    <row r="110" spans="1:2" ht="12.75">
      <c r="A110" s="16">
        <f>'Subs Run at Large Bon'!M112</f>
        <v>199</v>
      </c>
      <c r="B110" s="17">
        <f>AVERAGE('Subs Run at Large JDA'!N112,'Subs Run at Large Bon'!N112)</f>
        <v>0.8257246448342506</v>
      </c>
    </row>
    <row r="111" spans="1:2" ht="12.75">
      <c r="A111" s="16">
        <f>'Subs Run at Large Bon'!M113</f>
        <v>200</v>
      </c>
      <c r="B111" s="17">
        <f>AVERAGE('Subs Run at Large JDA'!N113,'Subs Run at Large Bon'!N113)</f>
        <v>0.8343767019131794</v>
      </c>
    </row>
    <row r="112" spans="1:2" ht="12.75">
      <c r="A112" s="16">
        <f>'Subs Run at Large Bon'!M114</f>
        <v>201</v>
      </c>
      <c r="B112" s="17">
        <f>AVERAGE('Subs Run at Large JDA'!N114,'Subs Run at Large Bon'!N114)</f>
        <v>0.839712817836831</v>
      </c>
    </row>
    <row r="113" spans="1:2" ht="12.75">
      <c r="A113" s="16">
        <f>'Subs Run at Large Bon'!M115</f>
        <v>202</v>
      </c>
      <c r="B113" s="17">
        <f>AVERAGE('Subs Run at Large JDA'!N115,'Subs Run at Large Bon'!N115)</f>
        <v>0.845687851089787</v>
      </c>
    </row>
    <row r="114" spans="1:2" ht="12.75">
      <c r="A114" s="16">
        <f>'Subs Run at Large Bon'!M116</f>
        <v>203</v>
      </c>
      <c r="B114" s="17">
        <f>AVERAGE('Subs Run at Large JDA'!N116,'Subs Run at Large Bon'!N116)</f>
        <v>0.852062614370721</v>
      </c>
    </row>
    <row r="115" spans="1:2" ht="12.75">
      <c r="A115" s="16">
        <f>'Subs Run at Large Bon'!M117</f>
        <v>204</v>
      </c>
      <c r="B115" s="17">
        <f>AVERAGE('Subs Run at Large JDA'!N117,'Subs Run at Large Bon'!N117)</f>
        <v>0.8581930655311761</v>
      </c>
    </row>
    <row r="116" spans="1:2" ht="12.75">
      <c r="A116" s="16">
        <f>'Subs Run at Large Bon'!M118</f>
        <v>205</v>
      </c>
      <c r="B116" s="17">
        <f>AVERAGE('Subs Run at Large JDA'!N118,'Subs Run at Large Bon'!N118)</f>
        <v>0.8643971158125738</v>
      </c>
    </row>
    <row r="117" spans="1:2" ht="12.75">
      <c r="A117" s="16">
        <f>'Subs Run at Large Bon'!M119</f>
        <v>206</v>
      </c>
      <c r="B117" s="17">
        <f>AVERAGE('Subs Run at Large JDA'!N119,'Subs Run at Large Bon'!N119)</f>
        <v>0.8698231323034966</v>
      </c>
    </row>
    <row r="118" spans="1:2" ht="12.75">
      <c r="A118" s="16">
        <f>'Subs Run at Large Bon'!M120</f>
        <v>207</v>
      </c>
      <c r="B118" s="17">
        <f>AVERAGE('Subs Run at Large JDA'!N120,'Subs Run at Large Bon'!N120)</f>
        <v>0.8752665286690171</v>
      </c>
    </row>
    <row r="119" spans="1:2" ht="12.75">
      <c r="A119" s="16">
        <f>'Subs Run at Large Bon'!M121</f>
        <v>208</v>
      </c>
      <c r="B119" s="17">
        <f>AVERAGE('Subs Run at Large JDA'!N121,'Subs Run at Large Bon'!N121)</f>
        <v>0.8818284744593776</v>
      </c>
    </row>
    <row r="120" spans="1:2" ht="12.75">
      <c r="A120" s="16">
        <f>'Subs Run at Large Bon'!M122</f>
        <v>209</v>
      </c>
      <c r="B120" s="17">
        <f>AVERAGE('Subs Run at Large JDA'!N122,'Subs Run at Large Bon'!N122)</f>
        <v>0.8873775995423083</v>
      </c>
    </row>
    <row r="121" spans="1:2" ht="12.75">
      <c r="A121" s="16">
        <f>'Subs Run at Large Bon'!M123</f>
        <v>210</v>
      </c>
      <c r="B121" s="17">
        <f>AVERAGE('Subs Run at Large JDA'!N123,'Subs Run at Large Bon'!N123)</f>
        <v>0.8936728633441264</v>
      </c>
    </row>
    <row r="122" spans="1:2" ht="12.75">
      <c r="A122" s="16">
        <f>'Subs Run at Large Bon'!M124</f>
        <v>211</v>
      </c>
      <c r="B122" s="17">
        <f>AVERAGE('Subs Run at Large JDA'!N124,'Subs Run at Large Bon'!N124)</f>
        <v>0.9007331345040409</v>
      </c>
    </row>
    <row r="123" spans="1:2" ht="12.75">
      <c r="A123" s="16">
        <f>'Subs Run at Large Bon'!M125</f>
        <v>212</v>
      </c>
      <c r="B123" s="17">
        <f>AVERAGE('Subs Run at Large JDA'!N125,'Subs Run at Large Bon'!N125)</f>
        <v>0.90607856556886</v>
      </c>
    </row>
    <row r="124" spans="1:2" ht="12.75">
      <c r="A124" s="16">
        <f>'Subs Run at Large Bon'!M126</f>
        <v>213</v>
      </c>
      <c r="B124" s="17">
        <f>AVERAGE('Subs Run at Large JDA'!N126,'Subs Run at Large Bon'!N126)</f>
        <v>0.9103152081488224</v>
      </c>
    </row>
    <row r="125" spans="1:2" ht="12.75">
      <c r="A125" s="16">
        <f>'Subs Run at Large Bon'!M127</f>
        <v>214</v>
      </c>
      <c r="B125" s="17">
        <f>AVERAGE('Subs Run at Large JDA'!N127,'Subs Run at Large Bon'!N127)</f>
        <v>0.9146820892996159</v>
      </c>
    </row>
    <row r="126" spans="1:2" ht="12.75">
      <c r="A126" s="16">
        <f>'Subs Run at Large Bon'!M128</f>
        <v>215</v>
      </c>
      <c r="B126" s="17">
        <f>AVERAGE('Subs Run at Large JDA'!N128,'Subs Run at Large Bon'!N128)</f>
        <v>0.9179871715396508</v>
      </c>
    </row>
    <row r="127" spans="1:2" ht="12.75">
      <c r="A127" s="16">
        <f>'Subs Run at Large Bon'!M129</f>
        <v>216</v>
      </c>
      <c r="B127" s="17">
        <f>AVERAGE('Subs Run at Large JDA'!N129,'Subs Run at Large Bon'!N129)</f>
        <v>0.9224805501033948</v>
      </c>
    </row>
    <row r="128" spans="1:2" ht="12.75">
      <c r="A128" s="16">
        <f>'Subs Run at Large Bon'!M130</f>
        <v>217</v>
      </c>
      <c r="B128" s="17">
        <f>AVERAGE('Subs Run at Large JDA'!N130,'Subs Run at Large Bon'!N130)</f>
        <v>0.9261511038020337</v>
      </c>
    </row>
    <row r="129" spans="1:2" ht="12.75">
      <c r="A129" s="16">
        <f>'Subs Run at Large Bon'!M131</f>
        <v>218</v>
      </c>
      <c r="B129" s="17">
        <f>AVERAGE('Subs Run at Large JDA'!N131,'Subs Run at Large Bon'!N131)</f>
        <v>0.9306103688190107</v>
      </c>
    </row>
    <row r="130" spans="1:2" ht="12.75">
      <c r="A130" s="16">
        <f>'Subs Run at Large Bon'!M132</f>
        <v>219</v>
      </c>
      <c r="B130" s="17">
        <f>AVERAGE('Subs Run at Large JDA'!N132,'Subs Run at Large Bon'!N132)</f>
        <v>0.934319173862442</v>
      </c>
    </row>
    <row r="131" spans="1:2" ht="12.75">
      <c r="A131" s="16">
        <f>'Subs Run at Large Bon'!M133</f>
        <v>220</v>
      </c>
      <c r="B131" s="17">
        <f>AVERAGE('Subs Run at Large JDA'!N133,'Subs Run at Large Bon'!N133)</f>
        <v>0.9373578239056319</v>
      </c>
    </row>
    <row r="132" spans="1:2" ht="12.75">
      <c r="A132" s="16">
        <f>'Subs Run at Large Bon'!M134</f>
        <v>221</v>
      </c>
      <c r="B132" s="17">
        <f>AVERAGE('Subs Run at Large JDA'!N134,'Subs Run at Large Bon'!N134)</f>
        <v>0.9409646212761693</v>
      </c>
    </row>
    <row r="133" spans="1:2" ht="12.75">
      <c r="A133" s="16">
        <f>'Subs Run at Large Bon'!M135</f>
        <v>222</v>
      </c>
      <c r="B133" s="17">
        <f>AVERAGE('Subs Run at Large JDA'!N135,'Subs Run at Large Bon'!N135)</f>
        <v>0.9461371790996208</v>
      </c>
    </row>
    <row r="134" spans="1:2" ht="12.75">
      <c r="A134" s="16">
        <f>'Subs Run at Large Bon'!M136</f>
        <v>223</v>
      </c>
      <c r="B134" s="17">
        <f>AVERAGE('Subs Run at Large JDA'!N136,'Subs Run at Large Bon'!N136)</f>
        <v>0.9497828217110853</v>
      </c>
    </row>
    <row r="135" spans="1:2" ht="12.75">
      <c r="A135" s="16">
        <f>'Subs Run at Large Bon'!M137</f>
        <v>224</v>
      </c>
      <c r="B135" s="17">
        <f>AVERAGE('Subs Run at Large JDA'!N137,'Subs Run at Large Bon'!N137)</f>
        <v>0.9545907596804049</v>
      </c>
    </row>
    <row r="136" spans="1:2" ht="12.75">
      <c r="A136" s="16">
        <f>'Subs Run at Large Bon'!M138</f>
        <v>225</v>
      </c>
      <c r="B136" s="17">
        <f>AVERAGE('Subs Run at Large JDA'!N138,'Subs Run at Large Bon'!N138)</f>
        <v>0.9595303282634131</v>
      </c>
    </row>
    <row r="137" spans="1:2" ht="12.75">
      <c r="A137" s="16">
        <f>'Subs Run at Large Bon'!M139</f>
        <v>226</v>
      </c>
      <c r="B137" s="17">
        <f>AVERAGE('Subs Run at Large JDA'!N139,'Subs Run at Large Bon'!N139)</f>
        <v>0.9637207902547185</v>
      </c>
    </row>
    <row r="138" spans="1:2" ht="12.75">
      <c r="A138" s="16">
        <f>'Subs Run at Large Bon'!M140</f>
        <v>227</v>
      </c>
      <c r="B138" s="17">
        <f>AVERAGE('Subs Run at Large JDA'!N140,'Subs Run at Large Bon'!N140)</f>
        <v>0.9672370478370802</v>
      </c>
    </row>
    <row r="139" spans="1:2" ht="12.75">
      <c r="A139" s="16">
        <f>'Subs Run at Large Bon'!M141</f>
        <v>228</v>
      </c>
      <c r="B139" s="17">
        <f>AVERAGE('Subs Run at Large JDA'!N141,'Subs Run at Large Bon'!N141)</f>
        <v>0.9701310043619389</v>
      </c>
    </row>
    <row r="140" spans="1:2" ht="12.75">
      <c r="A140" s="16">
        <f>'Subs Run at Large Bon'!M142</f>
        <v>229</v>
      </c>
      <c r="B140" s="17">
        <f>AVERAGE('Subs Run at Large JDA'!N142,'Subs Run at Large Bon'!N142)</f>
        <v>0.9728808399196825</v>
      </c>
    </row>
    <row r="141" spans="1:2" ht="12.75">
      <c r="A141" s="16">
        <f>'Subs Run at Large Bon'!M143</f>
        <v>230</v>
      </c>
      <c r="B141" s="17">
        <f>AVERAGE('Subs Run at Large JDA'!N143,'Subs Run at Large Bon'!N143)</f>
        <v>0.9751779004136851</v>
      </c>
    </row>
    <row r="142" spans="1:2" ht="12.75">
      <c r="A142" s="16">
        <f>'Subs Run at Large Bon'!M144</f>
        <v>231</v>
      </c>
      <c r="B142" s="17">
        <f>AVERAGE('Subs Run at Large JDA'!N144,'Subs Run at Large Bon'!N144)</f>
        <v>0.9777229820128615</v>
      </c>
    </row>
    <row r="143" spans="1:2" ht="12.75">
      <c r="A143" s="16">
        <f>'Subs Run at Large Bon'!M145</f>
        <v>232</v>
      </c>
      <c r="B143" s="17">
        <f>AVERAGE('Subs Run at Large JDA'!N145,'Subs Run at Large Bon'!N145)</f>
        <v>0.9794589773995869</v>
      </c>
    </row>
    <row r="144" spans="1:2" ht="12.75">
      <c r="A144" s="16">
        <f>'Subs Run at Large Bon'!M146</f>
        <v>233</v>
      </c>
      <c r="B144" s="17">
        <f>AVERAGE('Subs Run at Large JDA'!N146,'Subs Run at Large Bon'!N146)</f>
        <v>0.9818060023217952</v>
      </c>
    </row>
    <row r="145" spans="1:2" ht="12.75">
      <c r="A145" s="16">
        <f>'Subs Run at Large Bon'!M147</f>
        <v>234</v>
      </c>
      <c r="B145" s="17">
        <f>AVERAGE('Subs Run at Large JDA'!N147,'Subs Run at Large Bon'!N147)</f>
        <v>0.9838527062012494</v>
      </c>
    </row>
    <row r="146" spans="1:2" ht="12.75">
      <c r="A146" s="16">
        <f>'Subs Run at Large Bon'!M148</f>
        <v>235</v>
      </c>
      <c r="B146" s="17">
        <f>AVERAGE('Subs Run at Large JDA'!N148,'Subs Run at Large Bon'!N148)</f>
        <v>0.9855440763463319</v>
      </c>
    </row>
    <row r="147" spans="1:2" ht="12.75">
      <c r="A147" s="16">
        <f>'Subs Run at Large Bon'!M149</f>
        <v>236</v>
      </c>
      <c r="B147" s="17">
        <f>AVERAGE('Subs Run at Large JDA'!N149,'Subs Run at Large Bon'!N149)</f>
        <v>0.9872563347302367</v>
      </c>
    </row>
    <row r="148" spans="1:2" ht="12.75">
      <c r="A148" s="16">
        <f>'Subs Run at Large Bon'!M150</f>
        <v>237</v>
      </c>
      <c r="B148" s="17">
        <f>AVERAGE('Subs Run at Large JDA'!N150,'Subs Run at Large Bon'!N150)</f>
        <v>0.9882698294291987</v>
      </c>
    </row>
    <row r="149" spans="1:2" ht="12.75">
      <c r="A149" s="16">
        <f>'Subs Run at Large Bon'!M151</f>
        <v>238</v>
      </c>
      <c r="B149" s="17">
        <f>AVERAGE('Subs Run at Large JDA'!N151,'Subs Run at Large Bon'!N151)</f>
        <v>0.9894488736814169</v>
      </c>
    </row>
    <row r="150" spans="1:2" ht="12.75">
      <c r="A150" s="16">
        <f>'Subs Run at Large Bon'!M152</f>
        <v>239</v>
      </c>
      <c r="B150" s="17">
        <f>AVERAGE('Subs Run at Large JDA'!N152,'Subs Run at Large Bon'!N152)</f>
        <v>0.9904124149746119</v>
      </c>
    </row>
    <row r="151" spans="1:2" ht="12.75">
      <c r="A151" s="16">
        <f>'Subs Run at Large Bon'!M153</f>
        <v>240</v>
      </c>
      <c r="B151" s="17">
        <f>AVERAGE('Subs Run at Large JDA'!N153,'Subs Run at Large Bon'!N153)</f>
        <v>0.9914542449661168</v>
      </c>
    </row>
    <row r="152" spans="1:2" ht="12.75">
      <c r="A152" s="16">
        <f>'Subs Run at Large Bon'!M154</f>
        <v>241</v>
      </c>
      <c r="B152" s="17">
        <f>AVERAGE('Subs Run at Large JDA'!N154,'Subs Run at Large Bon'!N154)</f>
        <v>0.9923220520341243</v>
      </c>
    </row>
    <row r="153" spans="1:2" ht="12.75">
      <c r="A153" s="16">
        <f>'Subs Run at Large Bon'!M155</f>
        <v>242</v>
      </c>
      <c r="B153" s="17">
        <f>AVERAGE('Subs Run at Large JDA'!N155,'Subs Run at Large Bon'!N155)</f>
        <v>0.993074659328312</v>
      </c>
    </row>
    <row r="154" spans="1:2" ht="12.75">
      <c r="A154" s="16">
        <f>'Subs Run at Large Bon'!M156</f>
        <v>243</v>
      </c>
      <c r="B154" s="17">
        <f>AVERAGE('Subs Run at Large JDA'!N156,'Subs Run at Large Bon'!N156)</f>
        <v>0.9940029636119874</v>
      </c>
    </row>
    <row r="155" spans="1:2" ht="12.75">
      <c r="A155" s="16">
        <f>'Subs Run at Large Bon'!M157</f>
        <v>244</v>
      </c>
      <c r="B155" s="17">
        <f>AVERAGE('Subs Run at Large JDA'!N157,'Subs Run at Large Bon'!N157)</f>
        <v>0.9948230781882675</v>
      </c>
    </row>
    <row r="156" spans="1:2" ht="12.75">
      <c r="A156" s="16">
        <f>'Subs Run at Large Bon'!M158</f>
        <v>245</v>
      </c>
      <c r="B156" s="17">
        <f>AVERAGE('Subs Run at Large JDA'!N158,'Subs Run at Large Bon'!N158)</f>
        <v>0.9956178582982951</v>
      </c>
    </row>
    <row r="157" spans="1:2" ht="12.75">
      <c r="A157" s="16">
        <f>'Subs Run at Large Bon'!M159</f>
        <v>246</v>
      </c>
      <c r="B157" s="17">
        <f>AVERAGE('Subs Run at Large JDA'!N159,'Subs Run at Large Bon'!N159)</f>
        <v>0.9962229919675529</v>
      </c>
    </row>
    <row r="158" spans="1:2" ht="12.75">
      <c r="A158" s="16">
        <f>'Subs Run at Large Bon'!M160</f>
        <v>247</v>
      </c>
      <c r="B158" s="17">
        <f>AVERAGE('Subs Run at Large JDA'!N160,'Subs Run at Large Bon'!N160)</f>
        <v>0.9967596555495255</v>
      </c>
    </row>
    <row r="159" spans="1:2" ht="12.75">
      <c r="A159" s="16">
        <f>'Subs Run at Large Bon'!M161</f>
        <v>248</v>
      </c>
      <c r="B159" s="17">
        <f>AVERAGE('Subs Run at Large JDA'!N161,'Subs Run at Large Bon'!N161)</f>
        <v>0.9971951270386712</v>
      </c>
    </row>
    <row r="160" spans="1:2" ht="12.75">
      <c r="A160" s="16">
        <f>'Subs Run at Large Bon'!M162</f>
        <v>249</v>
      </c>
      <c r="B160" s="17">
        <f>AVERAGE('Subs Run at Large JDA'!N162,'Subs Run at Large Bon'!N162)</f>
        <v>0.9976642855253395</v>
      </c>
    </row>
    <row r="161" spans="1:2" ht="12.75">
      <c r="A161" s="16">
        <f>'Subs Run at Large Bon'!M163</f>
        <v>250</v>
      </c>
      <c r="B161" s="17">
        <f>AVERAGE('Subs Run at Large JDA'!N163,'Subs Run at Large Bon'!N163)</f>
        <v>0.9980756869472157</v>
      </c>
    </row>
    <row r="162" spans="1:2" ht="12.75">
      <c r="A162" s="16">
        <f>'Subs Run at Large Bon'!M164</f>
        <v>251</v>
      </c>
      <c r="B162" s="17">
        <f>AVERAGE('Subs Run at Large JDA'!N164,'Subs Run at Large Bon'!N164)</f>
        <v>0.9983346181221835</v>
      </c>
    </row>
    <row r="163" spans="1:2" ht="12.75">
      <c r="A163" s="16">
        <f>'Subs Run at Large Bon'!M165</f>
        <v>252</v>
      </c>
      <c r="B163" s="17">
        <f>AVERAGE('Subs Run at Large JDA'!N165,'Subs Run at Large Bon'!N165)</f>
        <v>0.9985436962843299</v>
      </c>
    </row>
    <row r="164" spans="1:2" ht="12.75">
      <c r="A164" s="16">
        <f>'Subs Run at Large Bon'!M166</f>
        <v>253</v>
      </c>
      <c r="B164" s="17">
        <f>AVERAGE('Subs Run at Large JDA'!N166,'Subs Run at Large Bon'!N166)</f>
        <v>0.9987210212468418</v>
      </c>
    </row>
    <row r="165" spans="1:2" ht="12.75">
      <c r="A165" s="16">
        <f>'Subs Run at Large Bon'!M167</f>
        <v>254</v>
      </c>
      <c r="B165" s="17">
        <f>AVERAGE('Subs Run at Large JDA'!N167,'Subs Run at Large Bon'!N167)</f>
        <v>0.9988835100121238</v>
      </c>
    </row>
    <row r="166" spans="1:2" ht="12.75">
      <c r="A166" s="16">
        <f>'Subs Run at Large Bon'!M168</f>
        <v>255</v>
      </c>
      <c r="B166" s="17">
        <f>AVERAGE('Subs Run at Large JDA'!N168,'Subs Run at Large Bon'!N168)</f>
        <v>0.9990346857271356</v>
      </c>
    </row>
    <row r="167" spans="1:2" ht="12.75">
      <c r="A167" s="16">
        <f>'Subs Run at Large Bon'!M169</f>
        <v>256</v>
      </c>
      <c r="B167" s="17">
        <f>AVERAGE('Subs Run at Large JDA'!N169,'Subs Run at Large Bon'!N169)</f>
        <v>0.9992028163117411</v>
      </c>
    </row>
    <row r="168" spans="1:2" ht="12.75">
      <c r="A168" s="16">
        <f>'Subs Run at Large Bon'!M170</f>
        <v>257</v>
      </c>
      <c r="B168" s="17">
        <f>AVERAGE('Subs Run at Large JDA'!N170,'Subs Run at Large Bon'!N170)</f>
        <v>0.999336321393445</v>
      </c>
    </row>
    <row r="169" spans="1:2" ht="12.75">
      <c r="A169" s="16">
        <f>'Subs Run at Large Bon'!M171</f>
        <v>258</v>
      </c>
      <c r="B169" s="17">
        <f>AVERAGE('Subs Run at Large JDA'!N171,'Subs Run at Large Bon'!N171)</f>
        <v>0.9994638669704482</v>
      </c>
    </row>
    <row r="170" spans="1:2" ht="12.75">
      <c r="A170" s="16">
        <f>'Subs Run at Large Bon'!M172</f>
        <v>259</v>
      </c>
      <c r="B170" s="17">
        <f>AVERAGE('Subs Run at Large JDA'!N172,'Subs Run at Large Bon'!N172)</f>
        <v>0.9995631890824462</v>
      </c>
    </row>
    <row r="171" spans="1:2" ht="12.75">
      <c r="A171" s="16">
        <f>'Subs Run at Large Bon'!M173</f>
        <v>260</v>
      </c>
      <c r="B171" s="17">
        <f>AVERAGE('Subs Run at Large JDA'!N173,'Subs Run at Large Bon'!N173)</f>
        <v>0.9996479276429853</v>
      </c>
    </row>
    <row r="172" spans="1:2" ht="12.75">
      <c r="A172" s="16">
        <f>'Subs Run at Large Bon'!M174</f>
        <v>261</v>
      </c>
      <c r="B172" s="17">
        <f>AVERAGE('Subs Run at Large JDA'!N174,'Subs Run at Large Bon'!N174)</f>
        <v>0.9997071091403036</v>
      </c>
    </row>
    <row r="173" spans="1:2" ht="12.75">
      <c r="A173" s="16">
        <f>'Subs Run at Large Bon'!M175</f>
        <v>262</v>
      </c>
      <c r="B173" s="17">
        <f>AVERAGE('Subs Run at Large JDA'!N175,'Subs Run at Large Bon'!N175)</f>
        <v>0.9997706205274104</v>
      </c>
    </row>
    <row r="174" spans="1:2" ht="12.75">
      <c r="A174" s="16">
        <f>'Subs Run at Large Bon'!M176</f>
        <v>263</v>
      </c>
      <c r="B174" s="17">
        <f>AVERAGE('Subs Run at Large JDA'!N176,'Subs Run at Large Bon'!N176)</f>
        <v>0.9998245351349213</v>
      </c>
    </row>
    <row r="175" spans="1:2" ht="12.75">
      <c r="A175" s="16">
        <f>'Subs Run at Large Bon'!M177</f>
        <v>264</v>
      </c>
      <c r="B175" s="17">
        <f>AVERAGE('Subs Run at Large JDA'!N177,'Subs Run at Large Bon'!N177)</f>
        <v>0.9998677147368608</v>
      </c>
    </row>
    <row r="176" spans="1:2" ht="12.75">
      <c r="A176" s="16">
        <f>'Subs Run at Large Bon'!M178</f>
        <v>265</v>
      </c>
      <c r="B176" s="17">
        <f>AVERAGE('Subs Run at Large JDA'!N178,'Subs Run at Large Bon'!N178)</f>
        <v>0.9999056355021609</v>
      </c>
    </row>
    <row r="177" spans="1:2" ht="12.75">
      <c r="A177" s="16">
        <f>'Subs Run at Large Bon'!M179</f>
        <v>266</v>
      </c>
      <c r="B177" s="17">
        <f>AVERAGE('Subs Run at Large JDA'!N179,'Subs Run at Large Bon'!N179)</f>
        <v>0.9999456881631952</v>
      </c>
    </row>
    <row r="178" spans="1:2" ht="12.75">
      <c r="A178" s="16">
        <f>'Subs Run at Large Bon'!M180</f>
        <v>267</v>
      </c>
      <c r="B178" s="17">
        <f>AVERAGE('Subs Run at Large JDA'!N180,'Subs Run at Large Bon'!N180)</f>
        <v>0.9999759185417814</v>
      </c>
    </row>
    <row r="179" spans="1:2" ht="12.75">
      <c r="A179" s="16">
        <f>'Subs Run at Large Bon'!M181</f>
        <v>268</v>
      </c>
      <c r="B179" s="17">
        <f>AVERAGE('Subs Run at Large JDA'!N181,'Subs Run at Large Bon'!N181)</f>
        <v>0.9999999999999998</v>
      </c>
    </row>
    <row r="180" spans="1:2" ht="12.75">
      <c r="A180" s="16"/>
      <c r="B180" s="17"/>
    </row>
    <row r="181" spans="1:2" ht="12.75">
      <c r="A181" s="16"/>
      <c r="B181" s="1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 Paulsen</cp:lastModifiedBy>
  <cp:lastPrinted>2004-03-31T18:13:07Z</cp:lastPrinted>
  <dcterms:created xsi:type="dcterms:W3CDTF">1996-10-14T23:33:28Z</dcterms:created>
  <dcterms:modified xsi:type="dcterms:W3CDTF">2004-04-01T18:53:35Z</dcterms:modified>
  <cp:category/>
  <cp:version/>
  <cp:contentType/>
  <cp:contentStatus/>
</cp:coreProperties>
</file>