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0"/>
  </bookViews>
  <sheets>
    <sheet name="Sheet1" sheetId="1" r:id="rId1"/>
  </sheets>
  <definedNames/>
  <calcPr fullCalcOnLoad="1"/>
</workbook>
</file>

<file path=xl/sharedStrings.xml><?xml version="1.0" encoding="utf-8"?>
<sst xmlns="http://schemas.openxmlformats.org/spreadsheetml/2006/main" count="50" uniqueCount="43">
  <si>
    <t>Facilities Funding</t>
  </si>
  <si>
    <t>(Dollars in Millions)</t>
  </si>
  <si>
    <t>Change over</t>
  </si>
  <si>
    <t>FY 2003</t>
  </si>
  <si>
    <t>FY 2004</t>
  </si>
  <si>
    <t>FY 2005</t>
  </si>
  <si>
    <t>Actual</t>
  </si>
  <si>
    <t>Estimate</t>
  </si>
  <si>
    <t>Request</t>
  </si>
  <si>
    <t>Amount</t>
  </si>
  <si>
    <t>Percent</t>
  </si>
  <si>
    <t>Academic Research Fleet</t>
  </si>
  <si>
    <t>Advanced Modular Incoherent Scatter Radar</t>
  </si>
  <si>
    <t>Cornell Electron Storage Ring</t>
  </si>
  <si>
    <t>Gemini</t>
  </si>
  <si>
    <t>Incorporated Research Institutions for Seismology</t>
  </si>
  <si>
    <t>Laser Interferometer Gravitational Wave Observatory</t>
  </si>
  <si>
    <r>
      <t>Major Research Equipment &amp; Facilities Construction</t>
    </r>
    <r>
      <rPr>
        <vertAlign val="superscript"/>
        <sz val="10"/>
        <rFont val="Times New Roman"/>
        <family val="1"/>
      </rPr>
      <t>1</t>
    </r>
  </si>
  <si>
    <t>Atacama Large Millimeter Array Construction</t>
  </si>
  <si>
    <t>EarthScope: USArray, SAFOD, PBO</t>
  </si>
  <si>
    <t xml:space="preserve">High-Performance Instrumented Airborne Platform for </t>
  </si>
  <si>
    <t xml:space="preserve">   Environmental Research (HIAPER)</t>
  </si>
  <si>
    <t>N/A</t>
  </si>
  <si>
    <t>IceCube Neutrino Observatory</t>
  </si>
  <si>
    <t>Large Hadron Collider</t>
  </si>
  <si>
    <t>Network for Earthquake Engineering Simulation (NEES)</t>
  </si>
  <si>
    <t>Terascale Computing Systems</t>
  </si>
  <si>
    <t>National Ecological Observatory Network</t>
  </si>
  <si>
    <t>Rare Symmetry Violating Processes</t>
  </si>
  <si>
    <t>Scientific Ocean Drilling Vessel</t>
  </si>
  <si>
    <t>Ocean Observatories Initiative</t>
  </si>
  <si>
    <t>Alaska Regional Research Vessel</t>
  </si>
  <si>
    <t>Nanofabrication (NNUN/NNIN)</t>
  </si>
  <si>
    <r>
      <t>National High Magnetic Field Laboratory</t>
    </r>
    <r>
      <rPr>
        <vertAlign val="superscript"/>
        <sz val="10"/>
        <rFont val="Times New Roman"/>
        <family val="1"/>
      </rPr>
      <t>2</t>
    </r>
  </si>
  <si>
    <t>National Superconducting Cyclotron Laboratory</t>
  </si>
  <si>
    <t>Ocean Drilling Program/Integrated Ocean Drilling Pgm</t>
  </si>
  <si>
    <r>
      <t>Partnerships for Advanced Computational Infrastructure</t>
    </r>
    <r>
      <rPr>
        <vertAlign val="superscript"/>
        <sz val="10"/>
        <rFont val="Times New Roman"/>
        <family val="1"/>
      </rPr>
      <t>3</t>
    </r>
  </si>
  <si>
    <r>
      <t>Other Facilities</t>
    </r>
    <r>
      <rPr>
        <vertAlign val="superscript"/>
        <sz val="10"/>
        <rFont val="Times New Roman"/>
        <family val="1"/>
      </rPr>
      <t>4</t>
    </r>
  </si>
  <si>
    <t>Total, Facilities Support</t>
  </si>
  <si>
    <r>
      <t>1</t>
    </r>
    <r>
      <rPr>
        <sz val="9"/>
        <rFont val="Times New Roman"/>
        <family val="1"/>
      </rPr>
      <t>All MREFC projects are included in Facilities, except South Pole Station, which can be found under Polar Tools, Facilities and Logistics.  Funding levels for MREFC projects in this table include initial support for operations and maintenance funded through R&amp;RA as well as construction, acquisition and commissioning costs funded through MREFC.  Information on all construction funds and activities for all MREFC projects can be found in the MREFC chapter.</t>
    </r>
  </si>
  <si>
    <r>
      <t>2</t>
    </r>
    <r>
      <rPr>
        <sz val="9"/>
        <rFont val="Times New Roman"/>
        <family val="1"/>
      </rPr>
      <t>Support for the National High Field Mass Spectrometry Facility will be integrated into the National High Magnetic Field Laboratory in FY 2004, and has been included in the FY 2003 Actual.</t>
    </r>
  </si>
  <si>
    <r>
      <t>3</t>
    </r>
    <r>
      <rPr>
        <sz val="9"/>
        <color indexed="8"/>
        <rFont val="Times New Roman"/>
        <family val="1"/>
      </rPr>
      <t>PACI includes cyberinfrastructure investment, which was previously listed as a separate item, in the amounts of $20.0 million in FY 2004.</t>
    </r>
  </si>
  <si>
    <r>
      <t>4</t>
    </r>
    <r>
      <rPr>
        <sz val="9"/>
        <rFont val="Times New Roman"/>
        <family val="1"/>
      </rPr>
      <t>Other Facilities includes support for the Network for Computational Nanotechnology, and other physics, materials research, ocean sciences, atmospheric sciences, and earth sciences facilities.</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</si>
</sst>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quot;$&quot;#,##0.00"/>
    <numFmt numFmtId="168" formatCode="0.0%"/>
  </numFmts>
  <fonts count="10">
    <font>
      <sz val="10"/>
      <name val="Arial"/>
      <family val="0"/>
    </font>
    <font>
      <b/>
      <sz val="11"/>
      <color indexed="8"/>
      <name val="Times New Roman"/>
      <family val="1"/>
    </font>
    <font>
      <sz val="11"/>
      <color indexed="8"/>
      <name val="Times New Roman"/>
      <family val="1"/>
    </font>
    <font>
      <sz val="10"/>
      <name val="Times New Roman"/>
      <family val="1"/>
    </font>
    <font>
      <vertAlign val="superscript"/>
      <sz val="10"/>
      <name val="Times New Roman"/>
      <family val="1"/>
    </font>
    <font>
      <b/>
      <sz val="10"/>
      <name val="Times New Roman"/>
      <family val="1"/>
    </font>
    <font>
      <vertAlign val="superscript"/>
      <sz val="9"/>
      <name val="Times New Roman"/>
      <family val="1"/>
    </font>
    <font>
      <sz val="9"/>
      <name val="Times New Roman"/>
      <family val="1"/>
    </font>
    <font>
      <vertAlign val="superscript"/>
      <sz val="9"/>
      <color indexed="8"/>
      <name val="Times New Roman"/>
      <family val="1"/>
    </font>
    <font>
      <sz val="9"/>
      <color indexed="8"/>
      <name val="Times New Roman"/>
      <family val="1"/>
    </font>
  </fonts>
  <fills count="2">
    <fill>
      <patternFill/>
    </fill>
    <fill>
      <patternFill patternType="gray125"/>
    </fill>
  </fills>
  <borders count="12">
    <border>
      <left/>
      <right/>
      <top/>
      <bottom/>
      <diagonal/>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2">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1" xfId="0" applyFont="1" applyBorder="1" applyAlignment="1">
      <alignment horizontal="right" wrapText="1"/>
    </xf>
    <xf numFmtId="0" fontId="3" fillId="0" borderId="2" xfId="0" applyFont="1" applyBorder="1" applyAlignment="1">
      <alignment horizontal="right" wrapText="1"/>
    </xf>
    <xf numFmtId="0" fontId="3" fillId="0" borderId="3" xfId="0" applyFont="1" applyBorder="1" applyAlignment="1">
      <alignment horizontal="right" wrapText="1"/>
    </xf>
    <xf numFmtId="0" fontId="3" fillId="0" borderId="0" xfId="0" applyFont="1" applyBorder="1" applyAlignment="1">
      <alignment horizontal="right" wrapText="1"/>
    </xf>
    <xf numFmtId="0" fontId="3" fillId="0" borderId="4" xfId="0" applyFont="1" applyBorder="1" applyAlignment="1">
      <alignment horizontal="right" wrapText="1"/>
    </xf>
    <xf numFmtId="0" fontId="3" fillId="0" borderId="5" xfId="0" applyFont="1" applyBorder="1" applyAlignment="1">
      <alignment horizontal="right" wrapText="1"/>
    </xf>
    <xf numFmtId="0" fontId="3" fillId="0" borderId="6" xfId="0" applyFont="1" applyFill="1" applyBorder="1" applyAlignment="1">
      <alignment horizontal="right" wrapText="1"/>
    </xf>
    <xf numFmtId="0" fontId="3" fillId="0" borderId="3" xfId="0" applyFont="1" applyBorder="1" applyAlignment="1">
      <alignment/>
    </xf>
    <xf numFmtId="0" fontId="3" fillId="0" borderId="0" xfId="0" applyFont="1" applyAlignment="1">
      <alignment/>
    </xf>
    <xf numFmtId="167" fontId="3" fillId="0" borderId="0" xfId="0" applyNumberFormat="1" applyFont="1" applyAlignment="1">
      <alignment/>
    </xf>
    <xf numFmtId="167" fontId="3" fillId="0" borderId="0" xfId="0" applyNumberFormat="1" applyFont="1" applyBorder="1" applyAlignment="1">
      <alignment/>
    </xf>
    <xf numFmtId="168" fontId="3" fillId="0" borderId="7" xfId="19" applyNumberFormat="1" applyFont="1" applyFill="1" applyBorder="1" applyAlignment="1">
      <alignment/>
    </xf>
    <xf numFmtId="2" fontId="3" fillId="0" borderId="0" xfId="0" applyNumberFormat="1" applyFont="1" applyAlignment="1">
      <alignment/>
    </xf>
    <xf numFmtId="2" fontId="3" fillId="0" borderId="0" xfId="0" applyNumberFormat="1" applyFont="1" applyBorder="1" applyAlignment="1">
      <alignment/>
    </xf>
    <xf numFmtId="0" fontId="3" fillId="0" borderId="0" xfId="0" applyFont="1" applyBorder="1" applyAlignment="1">
      <alignment/>
    </xf>
    <xf numFmtId="4" fontId="3" fillId="0" borderId="0" xfId="0" applyNumberFormat="1" applyFont="1" applyBorder="1" applyAlignment="1">
      <alignment/>
    </xf>
    <xf numFmtId="2" fontId="3" fillId="0" borderId="0" xfId="0" applyNumberFormat="1" applyFont="1" applyBorder="1" applyAlignment="1">
      <alignment horizontal="right"/>
    </xf>
    <xf numFmtId="0" fontId="3" fillId="0" borderId="0" xfId="0" applyFont="1" applyBorder="1" applyAlignment="1">
      <alignment wrapText="1"/>
    </xf>
    <xf numFmtId="168" fontId="3" fillId="0" borderId="7" xfId="19" applyNumberFormat="1" applyFont="1" applyFill="1" applyBorder="1" applyAlignment="1">
      <alignment horizontal="right"/>
    </xf>
    <xf numFmtId="0" fontId="5" fillId="0" borderId="8" xfId="0" applyFont="1" applyBorder="1" applyAlignment="1">
      <alignment/>
    </xf>
    <xf numFmtId="0" fontId="5" fillId="0" borderId="9" xfId="0" applyFont="1" applyBorder="1" applyAlignment="1">
      <alignment/>
    </xf>
    <xf numFmtId="167" fontId="5" fillId="0" borderId="9" xfId="0" applyNumberFormat="1" applyFont="1" applyBorder="1" applyAlignment="1">
      <alignment/>
    </xf>
    <xf numFmtId="168" fontId="5" fillId="0" borderId="10" xfId="19" applyNumberFormat="1" applyFont="1" applyFill="1" applyBorder="1" applyAlignment="1">
      <alignment/>
    </xf>
    <xf numFmtId="0" fontId="8" fillId="0" borderId="0" xfId="0" applyFont="1" applyAlignment="1">
      <alignment horizontal="left" wrapText="1"/>
    </xf>
    <xf numFmtId="0" fontId="6" fillId="0" borderId="0" xfId="0" applyFont="1" applyAlignment="1">
      <alignment horizontal="left" wrapText="1"/>
    </xf>
    <xf numFmtId="0" fontId="3" fillId="0" borderId="2" xfId="0" applyFont="1" applyBorder="1" applyAlignment="1">
      <alignment horizontal="center" wrapText="1"/>
    </xf>
    <xf numFmtId="0" fontId="3" fillId="0" borderId="11" xfId="0" applyFont="1" applyBorder="1" applyAlignment="1">
      <alignment horizontal="center" wrapText="1"/>
    </xf>
    <xf numFmtId="0" fontId="3" fillId="0" borderId="0" xfId="0" applyFont="1" applyBorder="1" applyAlignment="1">
      <alignment horizontal="center" wrapText="1"/>
    </xf>
    <xf numFmtId="0" fontId="3" fillId="0" borderId="7" xfId="0" applyFont="1" applyBorder="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36"/>
  <sheetViews>
    <sheetView tabSelected="1" workbookViewId="0" topLeftCell="A1">
      <selection activeCell="A1" sqref="A1"/>
    </sheetView>
  </sheetViews>
  <sheetFormatPr defaultColWidth="9.140625" defaultRowHeight="12.75"/>
  <cols>
    <col min="2" max="2" width="20.00390625" style="0" bestFit="1" customWidth="1"/>
    <col min="3" max="3" width="45.8515625" style="0" bestFit="1" customWidth="1"/>
    <col min="4" max="4" width="44.00390625" style="0" bestFit="1" customWidth="1"/>
    <col min="5" max="8" width="7.421875" style="0" bestFit="1" customWidth="1"/>
    <col min="9" max="9" width="7.00390625" style="0" bestFit="1" customWidth="1"/>
  </cols>
  <sheetData>
    <row r="1" ht="14.25">
      <c r="A1" s="1" t="s">
        <v>0</v>
      </c>
    </row>
    <row r="2" ht="15.75" thickBot="1">
      <c r="A2" s="2" t="s">
        <v>1</v>
      </c>
    </row>
    <row r="3" spans="2:9" ht="12.75">
      <c r="B3" s="3"/>
      <c r="C3" s="4"/>
      <c r="D3" s="4"/>
      <c r="E3" s="4"/>
      <c r="F3" s="4"/>
      <c r="G3" s="4"/>
      <c r="H3" s="28" t="s">
        <v>2</v>
      </c>
      <c r="I3" s="29"/>
    </row>
    <row r="4" spans="2:9" ht="12.75">
      <c r="B4" s="5"/>
      <c r="C4" s="6"/>
      <c r="D4" s="6"/>
      <c r="E4" s="6" t="s">
        <v>3</v>
      </c>
      <c r="F4" s="6" t="s">
        <v>4</v>
      </c>
      <c r="G4" s="6" t="s">
        <v>5</v>
      </c>
      <c r="H4" s="30" t="s">
        <v>4</v>
      </c>
      <c r="I4" s="31"/>
    </row>
    <row r="5" spans="2:9" ht="13.5" thickBot="1">
      <c r="B5" s="7"/>
      <c r="C5" s="8"/>
      <c r="D5" s="8"/>
      <c r="E5" s="8" t="s">
        <v>6</v>
      </c>
      <c r="F5" s="8" t="s">
        <v>7</v>
      </c>
      <c r="G5" s="8" t="s">
        <v>8</v>
      </c>
      <c r="H5" s="8" t="s">
        <v>9</v>
      </c>
      <c r="I5" s="9" t="s">
        <v>10</v>
      </c>
    </row>
    <row r="6" spans="2:9" ht="12.75">
      <c r="B6" s="10"/>
      <c r="C6" s="11" t="s">
        <v>11</v>
      </c>
      <c r="D6" s="11"/>
      <c r="E6" s="12">
        <v>65.2</v>
      </c>
      <c r="F6" s="12">
        <v>76.5</v>
      </c>
      <c r="G6" s="12">
        <v>83.2</v>
      </c>
      <c r="H6" s="13">
        <f aca="true" t="shared" si="0" ref="H6:H14">G6-F6</f>
        <v>6.700000000000003</v>
      </c>
      <c r="I6" s="14">
        <f aca="true" t="shared" si="1" ref="I6:I14">H6/F6</f>
        <v>0.08758169934640526</v>
      </c>
    </row>
    <row r="7" spans="2:9" ht="12.75">
      <c r="B7" s="10"/>
      <c r="C7" s="11" t="s">
        <v>12</v>
      </c>
      <c r="D7" s="11"/>
      <c r="E7" s="15">
        <v>14</v>
      </c>
      <c r="F7" s="15">
        <v>11</v>
      </c>
      <c r="G7" s="15">
        <v>12.3</v>
      </c>
      <c r="H7" s="16">
        <f t="shared" si="0"/>
        <v>1.3000000000000007</v>
      </c>
      <c r="I7" s="14">
        <f t="shared" si="1"/>
        <v>0.11818181818181825</v>
      </c>
    </row>
    <row r="8" spans="2:9" ht="12.75">
      <c r="B8" s="10"/>
      <c r="C8" s="11" t="s">
        <v>13</v>
      </c>
      <c r="D8" s="11"/>
      <c r="E8" s="15">
        <v>19.49</v>
      </c>
      <c r="F8" s="15">
        <v>18</v>
      </c>
      <c r="G8" s="15">
        <v>19.7</v>
      </c>
      <c r="H8" s="16">
        <f t="shared" si="0"/>
        <v>1.6999999999999993</v>
      </c>
      <c r="I8" s="14">
        <f t="shared" si="1"/>
        <v>0.0944444444444444</v>
      </c>
    </row>
    <row r="9" spans="2:9" ht="12.75">
      <c r="B9" s="10"/>
      <c r="C9" s="11" t="s">
        <v>14</v>
      </c>
      <c r="D9" s="11"/>
      <c r="E9" s="15">
        <v>13.48</v>
      </c>
      <c r="F9" s="15">
        <v>14.12</v>
      </c>
      <c r="G9" s="15">
        <v>14.93</v>
      </c>
      <c r="H9" s="16">
        <f t="shared" si="0"/>
        <v>0.8100000000000005</v>
      </c>
      <c r="I9" s="14">
        <f t="shared" si="1"/>
        <v>0.05736543909348446</v>
      </c>
    </row>
    <row r="10" spans="2:9" ht="12.75">
      <c r="B10" s="10"/>
      <c r="C10" s="11" t="s">
        <v>15</v>
      </c>
      <c r="D10" s="11"/>
      <c r="E10" s="15">
        <v>13.2</v>
      </c>
      <c r="F10" s="15">
        <v>13</v>
      </c>
      <c r="G10" s="15">
        <v>13</v>
      </c>
      <c r="H10" s="16">
        <f t="shared" si="0"/>
        <v>0</v>
      </c>
      <c r="I10" s="14">
        <f t="shared" si="1"/>
        <v>0</v>
      </c>
    </row>
    <row r="11" spans="2:9" ht="12.75">
      <c r="B11" s="10"/>
      <c r="C11" s="11" t="s">
        <v>16</v>
      </c>
      <c r="D11" s="11"/>
      <c r="E11" s="15">
        <v>33</v>
      </c>
      <c r="F11" s="15">
        <v>33</v>
      </c>
      <c r="G11" s="15">
        <v>33</v>
      </c>
      <c r="H11" s="16">
        <f t="shared" si="0"/>
        <v>0</v>
      </c>
      <c r="I11" s="14">
        <f t="shared" si="1"/>
        <v>0</v>
      </c>
    </row>
    <row r="12" spans="2:9" ht="15.75">
      <c r="B12" s="10"/>
      <c r="C12" s="11" t="s">
        <v>17</v>
      </c>
      <c r="D12" s="11"/>
      <c r="E12" s="15">
        <f>166.35+0.4+5+11.17+1.9</f>
        <v>184.82</v>
      </c>
      <c r="F12" s="15">
        <f>153.68+1.7+4+5+6+10+2.1+0.4+7</f>
        <v>189.88</v>
      </c>
      <c r="G12" s="15">
        <f>213.27+3.45+20+4+3+25+0.5+9</f>
        <v>278.22</v>
      </c>
      <c r="H12" s="16">
        <f t="shared" si="0"/>
        <v>88.34000000000003</v>
      </c>
      <c r="I12" s="14">
        <f t="shared" si="1"/>
        <v>0.4652412049715612</v>
      </c>
    </row>
    <row r="13" spans="2:9" ht="12.75">
      <c r="B13" s="10"/>
      <c r="C13" s="11"/>
      <c r="D13" s="17" t="s">
        <v>18</v>
      </c>
      <c r="E13" s="18">
        <v>29.807</v>
      </c>
      <c r="F13" s="18">
        <v>50.7</v>
      </c>
      <c r="G13" s="18">
        <v>49.67</v>
      </c>
      <c r="H13" s="16">
        <f t="shared" si="0"/>
        <v>-1.0300000000000011</v>
      </c>
      <c r="I13" s="14">
        <f t="shared" si="1"/>
        <v>-0.020315581854043415</v>
      </c>
    </row>
    <row r="14" spans="2:9" ht="12.75">
      <c r="B14" s="10"/>
      <c r="C14" s="11"/>
      <c r="D14" s="17" t="s">
        <v>19</v>
      </c>
      <c r="E14" s="19">
        <v>30.21</v>
      </c>
      <c r="F14" s="16">
        <v>44.94</v>
      </c>
      <c r="G14" s="16">
        <v>50.8</v>
      </c>
      <c r="H14" s="16">
        <f t="shared" si="0"/>
        <v>5.859999999999999</v>
      </c>
      <c r="I14" s="14">
        <f t="shared" si="1"/>
        <v>0.1303960836671117</v>
      </c>
    </row>
    <row r="15" spans="2:9" ht="12.75">
      <c r="B15" s="10"/>
      <c r="C15" s="11"/>
      <c r="D15" s="20" t="s">
        <v>20</v>
      </c>
      <c r="E15" s="17"/>
      <c r="F15" s="17"/>
      <c r="G15" s="17"/>
      <c r="H15" s="16"/>
      <c r="I15" s="14"/>
    </row>
    <row r="16" spans="2:9" ht="12.75">
      <c r="B16" s="10"/>
      <c r="C16" s="11"/>
      <c r="D16" s="20" t="s">
        <v>21</v>
      </c>
      <c r="E16" s="16">
        <v>13</v>
      </c>
      <c r="F16" s="19">
        <v>0</v>
      </c>
      <c r="G16" s="19">
        <v>0</v>
      </c>
      <c r="H16" s="19" t="s">
        <v>22</v>
      </c>
      <c r="I16" s="21" t="s">
        <v>22</v>
      </c>
    </row>
    <row r="17" spans="2:9" ht="12.75">
      <c r="B17" s="10"/>
      <c r="C17" s="11"/>
      <c r="D17" s="17" t="s">
        <v>23</v>
      </c>
      <c r="E17" s="16">
        <v>25.746</v>
      </c>
      <c r="F17" s="19">
        <v>41.75</v>
      </c>
      <c r="G17" s="16">
        <v>33.4</v>
      </c>
      <c r="H17" s="16">
        <f>G17-F17</f>
        <v>-8.350000000000001</v>
      </c>
      <c r="I17" s="14">
        <f>H17/F17</f>
        <v>-0.20000000000000004</v>
      </c>
    </row>
    <row r="18" spans="2:9" ht="12.75">
      <c r="B18" s="10"/>
      <c r="C18" s="11"/>
      <c r="D18" s="17" t="s">
        <v>24</v>
      </c>
      <c r="E18" s="16">
        <v>14.69</v>
      </c>
      <c r="F18" s="19">
        <v>7</v>
      </c>
      <c r="G18" s="19">
        <v>9</v>
      </c>
      <c r="H18" s="19" t="s">
        <v>22</v>
      </c>
      <c r="I18" s="21" t="s">
        <v>22</v>
      </c>
    </row>
    <row r="19" spans="2:9" ht="12.75">
      <c r="B19" s="10"/>
      <c r="C19" s="11"/>
      <c r="D19" s="17" t="s">
        <v>25</v>
      </c>
      <c r="E19" s="16">
        <v>13.473</v>
      </c>
      <c r="F19" s="16">
        <v>8.05</v>
      </c>
      <c r="G19" s="19">
        <v>20</v>
      </c>
      <c r="H19" s="16">
        <f aca="true" t="shared" si="2" ref="H19:H32">G19-F19</f>
        <v>11.95</v>
      </c>
      <c r="I19" s="14">
        <f>H19/F19</f>
        <v>1.4844720496894408</v>
      </c>
    </row>
    <row r="20" spans="2:9" ht="12.75">
      <c r="B20" s="10"/>
      <c r="C20" s="11"/>
      <c r="D20" s="17" t="s">
        <v>26</v>
      </c>
      <c r="E20" s="16">
        <v>56</v>
      </c>
      <c r="F20" s="16">
        <v>19.94</v>
      </c>
      <c r="G20" s="19">
        <v>25</v>
      </c>
      <c r="H20" s="16">
        <f t="shared" si="2"/>
        <v>5.059999999999999</v>
      </c>
      <c r="I20" s="14">
        <f>H20/F20</f>
        <v>0.2537612838515546</v>
      </c>
    </row>
    <row r="21" spans="2:9" ht="12.75">
      <c r="B21" s="10"/>
      <c r="C21" s="11"/>
      <c r="D21" s="17" t="s">
        <v>27</v>
      </c>
      <c r="E21" s="19">
        <v>0</v>
      </c>
      <c r="F21" s="19">
        <v>4</v>
      </c>
      <c r="G21" s="16">
        <v>16</v>
      </c>
      <c r="H21" s="16">
        <f t="shared" si="2"/>
        <v>12</v>
      </c>
      <c r="I21" s="21" t="s">
        <v>22</v>
      </c>
    </row>
    <row r="22" spans="2:9" ht="12.75">
      <c r="B22" s="10"/>
      <c r="C22" s="11"/>
      <c r="D22" s="17" t="s">
        <v>28</v>
      </c>
      <c r="E22" s="19"/>
      <c r="F22" s="19">
        <v>6</v>
      </c>
      <c r="G22" s="19">
        <v>30</v>
      </c>
      <c r="H22" s="16">
        <f t="shared" si="2"/>
        <v>24</v>
      </c>
      <c r="I22" s="21" t="s">
        <v>22</v>
      </c>
    </row>
    <row r="23" spans="2:9" ht="12.75">
      <c r="B23" s="10"/>
      <c r="C23" s="11"/>
      <c r="D23" s="17" t="s">
        <v>29</v>
      </c>
      <c r="E23" s="19">
        <v>1.9</v>
      </c>
      <c r="F23" s="19">
        <v>2.1</v>
      </c>
      <c r="G23" s="19">
        <v>41.35</v>
      </c>
      <c r="H23" s="16">
        <f t="shared" si="2"/>
        <v>39.25</v>
      </c>
      <c r="I23" s="21" t="s">
        <v>22</v>
      </c>
    </row>
    <row r="24" spans="2:9" ht="12.75">
      <c r="B24" s="10"/>
      <c r="C24" s="11"/>
      <c r="D24" s="17" t="s">
        <v>30</v>
      </c>
      <c r="E24" s="16"/>
      <c r="F24" s="16">
        <v>5</v>
      </c>
      <c r="G24" s="19">
        <v>3</v>
      </c>
      <c r="H24" s="16">
        <f t="shared" si="2"/>
        <v>-2</v>
      </c>
      <c r="I24" s="14">
        <f aca="true" t="shared" si="3" ref="I24:I32">H24/F24</f>
        <v>-0.4</v>
      </c>
    </row>
    <row r="25" spans="2:9" ht="12.75">
      <c r="B25" s="10"/>
      <c r="C25" s="11"/>
      <c r="D25" s="11" t="s">
        <v>31</v>
      </c>
      <c r="E25" s="15"/>
      <c r="F25" s="15">
        <v>0.4</v>
      </c>
      <c r="G25" s="15">
        <v>0</v>
      </c>
      <c r="H25" s="16">
        <f t="shared" si="2"/>
        <v>-0.4</v>
      </c>
      <c r="I25" s="14">
        <f t="shared" si="3"/>
        <v>-1</v>
      </c>
    </row>
    <row r="26" spans="2:9" ht="12.75">
      <c r="B26" s="10"/>
      <c r="C26" s="11" t="s">
        <v>32</v>
      </c>
      <c r="D26" s="11"/>
      <c r="E26" s="15">
        <v>6.05</v>
      </c>
      <c r="F26" s="15">
        <v>12.45</v>
      </c>
      <c r="G26" s="15">
        <v>13.86</v>
      </c>
      <c r="H26" s="16">
        <f t="shared" si="2"/>
        <v>1.4100000000000001</v>
      </c>
      <c r="I26" s="14">
        <f t="shared" si="3"/>
        <v>0.11325301204819278</v>
      </c>
    </row>
    <row r="27" spans="2:9" ht="15.75">
      <c r="B27" s="10"/>
      <c r="C27" s="11" t="s">
        <v>33</v>
      </c>
      <c r="D27" s="11"/>
      <c r="E27" s="15">
        <f>24.11+0.99</f>
        <v>25.099999999999998</v>
      </c>
      <c r="F27" s="15">
        <v>24.61</v>
      </c>
      <c r="G27" s="15">
        <v>25.61</v>
      </c>
      <c r="H27" s="16">
        <f t="shared" si="2"/>
        <v>1</v>
      </c>
      <c r="I27" s="14">
        <f t="shared" si="3"/>
        <v>0.04063388866314507</v>
      </c>
    </row>
    <row r="28" spans="2:9" ht="12.75">
      <c r="B28" s="10"/>
      <c r="C28" s="11" t="s">
        <v>34</v>
      </c>
      <c r="D28" s="11"/>
      <c r="E28" s="15">
        <v>15.65</v>
      </c>
      <c r="F28" s="15">
        <v>15.65</v>
      </c>
      <c r="G28" s="15">
        <v>16.65</v>
      </c>
      <c r="H28" s="16">
        <f t="shared" si="2"/>
        <v>0.9999999999999982</v>
      </c>
      <c r="I28" s="14">
        <f t="shared" si="3"/>
        <v>0.06389776357827465</v>
      </c>
    </row>
    <row r="29" spans="2:9" ht="12.75">
      <c r="B29" s="10"/>
      <c r="C29" s="11" t="s">
        <v>35</v>
      </c>
      <c r="D29" s="11"/>
      <c r="E29" s="15">
        <v>30</v>
      </c>
      <c r="F29" s="15">
        <v>37.5</v>
      </c>
      <c r="G29" s="15">
        <v>35.6</v>
      </c>
      <c r="H29" s="16">
        <f t="shared" si="2"/>
        <v>-1.8999999999999986</v>
      </c>
      <c r="I29" s="14">
        <f t="shared" si="3"/>
        <v>-0.05066666666666663</v>
      </c>
    </row>
    <row r="30" spans="2:9" ht="15.75">
      <c r="B30" s="10"/>
      <c r="C30" s="11" t="s">
        <v>36</v>
      </c>
      <c r="D30" s="11"/>
      <c r="E30" s="15">
        <v>73.24</v>
      </c>
      <c r="F30" s="15">
        <v>87</v>
      </c>
      <c r="G30" s="15">
        <v>90</v>
      </c>
      <c r="H30" s="16">
        <f t="shared" si="2"/>
        <v>3</v>
      </c>
      <c r="I30" s="14">
        <f t="shared" si="3"/>
        <v>0.034482758620689655</v>
      </c>
    </row>
    <row r="31" spans="2:9" ht="16.5" thickBot="1">
      <c r="B31" s="10"/>
      <c r="C31" s="17" t="s">
        <v>37</v>
      </c>
      <c r="D31" s="17"/>
      <c r="E31" s="16">
        <v>44.94</v>
      </c>
      <c r="F31" s="16">
        <v>47.5</v>
      </c>
      <c r="G31" s="16">
        <v>49.5</v>
      </c>
      <c r="H31" s="16">
        <f t="shared" si="2"/>
        <v>2</v>
      </c>
      <c r="I31" s="14">
        <f t="shared" si="3"/>
        <v>0.042105263157894736</v>
      </c>
    </row>
    <row r="32" spans="2:9" ht="13.5" thickBot="1">
      <c r="B32" s="22" t="s">
        <v>38</v>
      </c>
      <c r="C32" s="23"/>
      <c r="D32" s="23"/>
      <c r="E32" s="24">
        <f>SUM(E6:E12,E26:E31)</f>
        <v>538.1700000000001</v>
      </c>
      <c r="F32" s="24">
        <f>SUM(F6:F12,F26:F31)</f>
        <v>580.21</v>
      </c>
      <c r="G32" s="24">
        <f>SUM(G6:G12,G26:G31)</f>
        <v>685.57</v>
      </c>
      <c r="H32" s="24">
        <f t="shared" si="2"/>
        <v>105.36000000000001</v>
      </c>
      <c r="I32" s="25">
        <f t="shared" si="3"/>
        <v>0.18158942451870874</v>
      </c>
    </row>
    <row r="33" spans="2:9" ht="13.5">
      <c r="B33" s="27" t="s">
        <v>39</v>
      </c>
      <c r="C33" s="27"/>
      <c r="D33" s="27"/>
      <c r="E33" s="27"/>
      <c r="F33" s="27"/>
      <c r="G33" s="27"/>
      <c r="H33" s="27"/>
      <c r="I33" s="27"/>
    </row>
    <row r="34" spans="2:9" ht="13.5">
      <c r="B34" s="27" t="s">
        <v>40</v>
      </c>
      <c r="C34" s="27"/>
      <c r="D34" s="27"/>
      <c r="E34" s="27"/>
      <c r="F34" s="27"/>
      <c r="G34" s="27"/>
      <c r="H34" s="27"/>
      <c r="I34" s="27"/>
    </row>
    <row r="35" spans="2:9" ht="13.5">
      <c r="B35" s="26" t="s">
        <v>41</v>
      </c>
      <c r="C35" s="26"/>
      <c r="D35" s="26"/>
      <c r="E35" s="26"/>
      <c r="F35" s="26"/>
      <c r="G35" s="26"/>
      <c r="H35" s="26"/>
      <c r="I35" s="26"/>
    </row>
    <row r="36" spans="2:9" ht="13.5">
      <c r="B36" s="27" t="s">
        <v>42</v>
      </c>
      <c r="C36" s="27"/>
      <c r="D36" s="27"/>
      <c r="E36" s="27"/>
      <c r="F36" s="27"/>
      <c r="G36" s="27"/>
      <c r="H36" s="27"/>
      <c r="I36" s="27"/>
    </row>
  </sheetData>
  <mergeCells count="6">
    <mergeCell ref="B35:I35"/>
    <mergeCell ref="B36:I36"/>
    <mergeCell ref="H3:I3"/>
    <mergeCell ref="H4:I4"/>
    <mergeCell ref="B33:I33"/>
    <mergeCell ref="B34:I3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Science Foundation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SHUGHES</dc:creator>
  <cp:keywords/>
  <dc:description/>
  <cp:lastModifiedBy>SHUGHES</cp:lastModifiedBy>
  <dcterms:created xsi:type="dcterms:W3CDTF">2004-01-29T12:59:36Z</dcterms:created>
  <dcterms:modified xsi:type="dcterms:W3CDTF">2004-01-29T14:41:45Z</dcterms:modified>
  <cp:category/>
  <cp:version/>
  <cp:contentType/>
  <cp:contentStatus/>
</cp:coreProperties>
</file>